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showInkAnnotation="0" codeName="ThisWorkbook" defaultThemeVersion="124226"/>
  <workbookProtection workbookPassword="A5F5" lockStructure="1"/>
  <bookViews>
    <workbookView xWindow="0" yWindow="0" windowWidth="14370" windowHeight="9735"/>
  </bookViews>
  <sheets>
    <sheet name="１.表紙" sheetId="22" r:id="rId1"/>
    <sheet name="2.チェックシート" sheetId="19" r:id="rId2"/>
    <sheet name="3.チェックシートの使い方と利用ルール " sheetId="35" r:id="rId3"/>
    <sheet name="4.設問内容一覧" sheetId="20" r:id="rId4"/>
    <sheet name="Sheet1" sheetId="36" r:id="rId5"/>
    <sheet name="Sheet2" sheetId="37" r:id="rId6"/>
    <sheet name="Sheet3" sheetId="38" r:id="rId7"/>
  </sheets>
  <definedNames>
    <definedName name="_xlnm._FilterDatabase" localSheetId="3" hidden="1">'4.設問内容一覧'!$D$4:$F$63</definedName>
    <definedName name="_xlnm.Print_Area" localSheetId="0">'１.表紙'!$A$2:$R$83</definedName>
    <definedName name="_xlnm.Print_Area" localSheetId="1">'2.チェックシート'!$B$2:$Y$412</definedName>
    <definedName name="_xlnm.Print_Area" localSheetId="3">'4.設問内容一覧'!$B$2:$G$63</definedName>
    <definedName name="_xlnm.Print_Titles" localSheetId="1">'2.チェックシート'!$51:$54</definedName>
    <definedName name="_xlnm.Print_Titles" localSheetId="3">'4.設問内容一覧'!$2:$2</definedName>
    <definedName name="簡易印刷" localSheetId="1">'2.チェックシート'!$B$2:$Y$414</definedName>
    <definedName name="簡易印刷" localSheetId="2">#REF!</definedName>
    <definedName name="簡易印刷">#REF!</definedName>
  </definedNames>
  <calcPr calcId="152511"/>
</workbook>
</file>

<file path=xl/calcChain.xml><?xml version="1.0" encoding="utf-8"?>
<calcChain xmlns="http://schemas.openxmlformats.org/spreadsheetml/2006/main">
  <c r="G63" i="20" l="1"/>
  <c r="E63" i="20"/>
  <c r="D63" i="20"/>
  <c r="G62" i="20"/>
  <c r="F62" i="20"/>
  <c r="E62" i="20"/>
  <c r="D62" i="20"/>
  <c r="G61" i="20"/>
  <c r="F61" i="20"/>
  <c r="E61" i="20"/>
  <c r="D61" i="20"/>
  <c r="G60" i="20"/>
  <c r="F60" i="20"/>
  <c r="E60" i="20"/>
  <c r="D60" i="20"/>
  <c r="B60" i="20"/>
  <c r="G59" i="20"/>
  <c r="F59" i="20"/>
  <c r="E59" i="20"/>
  <c r="D59" i="20"/>
  <c r="G58" i="20"/>
  <c r="F58" i="20"/>
  <c r="E58" i="20"/>
  <c r="D58" i="20"/>
  <c r="G57" i="20"/>
  <c r="F57" i="20"/>
  <c r="E57" i="20"/>
  <c r="D57" i="20"/>
  <c r="G56" i="20"/>
  <c r="F56" i="20"/>
  <c r="E56" i="20"/>
  <c r="D56" i="20"/>
  <c r="B56" i="20"/>
  <c r="G55" i="20"/>
  <c r="F55" i="20"/>
  <c r="E55" i="20"/>
  <c r="D55" i="20"/>
  <c r="B55" i="20"/>
  <c r="G54" i="20"/>
  <c r="F54" i="20"/>
  <c r="E54" i="20"/>
  <c r="D54" i="20"/>
  <c r="G53" i="20"/>
  <c r="F53" i="20"/>
  <c r="E53" i="20"/>
  <c r="D53" i="20"/>
  <c r="G52" i="20"/>
  <c r="F52" i="20"/>
  <c r="E52" i="20"/>
  <c r="D52" i="20"/>
  <c r="G51" i="20"/>
  <c r="F51" i="20"/>
  <c r="E51" i="20"/>
  <c r="D51" i="20"/>
  <c r="B51" i="20"/>
  <c r="G50" i="20"/>
  <c r="F50" i="20"/>
  <c r="E50" i="20"/>
  <c r="D50" i="20"/>
  <c r="B50" i="20"/>
  <c r="G49" i="20"/>
  <c r="E49" i="20"/>
  <c r="D49" i="20"/>
  <c r="G48" i="20"/>
  <c r="F48" i="20"/>
  <c r="E48" i="20"/>
  <c r="D48" i="20"/>
  <c r="G47" i="20"/>
  <c r="F47" i="20"/>
  <c r="E47" i="20"/>
  <c r="D47" i="20"/>
  <c r="G46" i="20"/>
  <c r="F46" i="20"/>
  <c r="E46" i="20"/>
  <c r="D46" i="20"/>
  <c r="G45" i="20"/>
  <c r="E45" i="20"/>
  <c r="D45" i="20"/>
  <c r="G44" i="20"/>
  <c r="F44" i="20"/>
  <c r="E44" i="20"/>
  <c r="D44" i="20"/>
  <c r="B44" i="20"/>
  <c r="G43" i="20"/>
  <c r="E43" i="20"/>
  <c r="D43" i="20"/>
  <c r="G42" i="20"/>
  <c r="F42" i="20"/>
  <c r="E42" i="20"/>
  <c r="D42" i="20"/>
  <c r="G41" i="20"/>
  <c r="F41" i="20"/>
  <c r="E41" i="20"/>
  <c r="D41" i="20"/>
  <c r="G40" i="20"/>
  <c r="E40" i="20"/>
  <c r="D40" i="20"/>
  <c r="B40" i="20"/>
  <c r="G39" i="20"/>
  <c r="E39" i="20"/>
  <c r="D39" i="20"/>
  <c r="G38" i="20"/>
  <c r="F38" i="20"/>
  <c r="E38" i="20"/>
  <c r="D38" i="20"/>
  <c r="G37" i="20"/>
  <c r="F37" i="20"/>
  <c r="E37" i="20"/>
  <c r="D37" i="20"/>
  <c r="B37" i="20"/>
  <c r="G36" i="20"/>
  <c r="F36" i="20"/>
  <c r="E36" i="20"/>
  <c r="D36" i="20"/>
  <c r="G35" i="20"/>
  <c r="F35" i="20"/>
  <c r="E35" i="20"/>
  <c r="D35" i="20"/>
  <c r="B35" i="20"/>
  <c r="G34" i="20"/>
  <c r="E34" i="20"/>
  <c r="D34" i="20"/>
  <c r="G33" i="20"/>
  <c r="E33" i="20"/>
  <c r="D33" i="20"/>
  <c r="G32" i="20"/>
  <c r="E32" i="20"/>
  <c r="D32" i="20"/>
  <c r="G31" i="20"/>
  <c r="E31" i="20"/>
  <c r="D31" i="20"/>
  <c r="G30" i="20"/>
  <c r="E30" i="20"/>
  <c r="D30" i="20"/>
  <c r="G29" i="20"/>
  <c r="F29" i="20"/>
  <c r="E29" i="20"/>
  <c r="D29" i="20"/>
  <c r="G28" i="20"/>
  <c r="F28" i="20"/>
  <c r="E28" i="20"/>
  <c r="D28" i="20"/>
  <c r="G27" i="20"/>
  <c r="F27" i="20"/>
  <c r="E27" i="20"/>
  <c r="D27" i="20"/>
  <c r="G26" i="20"/>
  <c r="F26" i="20"/>
  <c r="E26" i="20"/>
  <c r="D26" i="20"/>
  <c r="G25" i="20"/>
  <c r="F25" i="20"/>
  <c r="E25" i="20"/>
  <c r="D25" i="20"/>
  <c r="B25" i="20"/>
  <c r="G24" i="20"/>
  <c r="E24" i="20"/>
  <c r="D24" i="20"/>
  <c r="G23" i="20"/>
  <c r="F23" i="20"/>
  <c r="E23" i="20"/>
  <c r="D23" i="20"/>
  <c r="G22" i="20"/>
  <c r="F22" i="20"/>
  <c r="E22" i="20"/>
  <c r="D22" i="20"/>
  <c r="G21" i="20"/>
  <c r="E21" i="20"/>
  <c r="D21" i="20"/>
  <c r="G20" i="20"/>
  <c r="F20" i="20"/>
  <c r="E20" i="20"/>
  <c r="D20" i="20"/>
  <c r="G19" i="20"/>
  <c r="F19" i="20"/>
  <c r="E19" i="20"/>
  <c r="D19" i="20"/>
  <c r="G18" i="20"/>
  <c r="F18" i="20"/>
  <c r="E18" i="20"/>
  <c r="D18" i="20"/>
  <c r="B18" i="20"/>
  <c r="G17" i="20"/>
  <c r="F17" i="20"/>
  <c r="E17" i="20"/>
  <c r="D17" i="20"/>
  <c r="B17" i="20"/>
  <c r="G16" i="20"/>
  <c r="F16" i="20"/>
  <c r="E16" i="20"/>
  <c r="D16" i="20"/>
  <c r="B16" i="20"/>
  <c r="G15" i="20"/>
  <c r="F15" i="20"/>
  <c r="E15" i="20"/>
  <c r="D15" i="20"/>
  <c r="G14" i="20"/>
  <c r="F14" i="20"/>
  <c r="E14" i="20"/>
  <c r="D14" i="20"/>
  <c r="B14" i="20"/>
  <c r="G13" i="20"/>
  <c r="E13" i="20"/>
  <c r="D13" i="20"/>
  <c r="G12" i="20"/>
  <c r="F12" i="20"/>
  <c r="E12" i="20"/>
  <c r="D12" i="20"/>
  <c r="B12" i="20"/>
  <c r="G11" i="20"/>
  <c r="F11" i="20"/>
  <c r="E11" i="20"/>
  <c r="D11" i="20"/>
  <c r="B11" i="20"/>
  <c r="G10" i="20"/>
  <c r="F10" i="20"/>
  <c r="E10" i="20"/>
  <c r="D10" i="20"/>
  <c r="G9" i="20"/>
  <c r="F9" i="20"/>
  <c r="E9" i="20"/>
  <c r="D9" i="20"/>
  <c r="G8" i="20"/>
  <c r="F8" i="20"/>
  <c r="E8" i="20"/>
  <c r="D8" i="20"/>
  <c r="B8" i="20"/>
  <c r="G7" i="20"/>
  <c r="F7" i="20"/>
  <c r="E7" i="20"/>
  <c r="D7" i="20"/>
  <c r="B7" i="20"/>
  <c r="G6" i="20"/>
  <c r="F6" i="20"/>
  <c r="E6" i="20"/>
  <c r="D6" i="20"/>
  <c r="B6" i="20"/>
  <c r="G5" i="20"/>
  <c r="E5" i="20"/>
  <c r="D5" i="20"/>
  <c r="C5" i="20"/>
  <c r="B5" i="20"/>
  <c r="B2" i="20"/>
  <c r="AJ412" i="19"/>
  <c r="AI412" i="19"/>
  <c r="AG412" i="19"/>
  <c r="AF412" i="19"/>
  <c r="AE412" i="19"/>
  <c r="AJ411" i="19"/>
  <c r="AI411" i="19"/>
  <c r="AG411" i="19"/>
  <c r="AF411" i="19"/>
  <c r="AE411" i="19"/>
  <c r="AJ410" i="19"/>
  <c r="AI410" i="19"/>
  <c r="AG410" i="19"/>
  <c r="AF410" i="19"/>
  <c r="AE410" i="19"/>
  <c r="AC410" i="19"/>
  <c r="AC411" i="19" s="1"/>
  <c r="AC412" i="19" s="1"/>
  <c r="AJ409" i="19"/>
  <c r="AI409" i="19"/>
  <c r="AG409" i="19"/>
  <c r="AF409" i="19"/>
  <c r="AE409" i="19"/>
  <c r="AC409" i="19"/>
  <c r="AJ408" i="19"/>
  <c r="AI408" i="19"/>
  <c r="AG408" i="19"/>
  <c r="AF408" i="19"/>
  <c r="AE408" i="19"/>
  <c r="AJ407" i="19"/>
  <c r="AI407" i="19"/>
  <c r="AG407" i="19"/>
  <c r="AF407" i="19"/>
  <c r="AE407" i="19"/>
  <c r="AJ406" i="19"/>
  <c r="AI406" i="19"/>
  <c r="AG406" i="19"/>
  <c r="AF406" i="19"/>
  <c r="AE406" i="19"/>
  <c r="AJ405" i="19"/>
  <c r="AI405" i="19"/>
  <c r="AG405" i="19"/>
  <c r="AF405" i="19"/>
  <c r="AE405" i="19"/>
  <c r="AC405" i="19"/>
  <c r="AC406" i="19" s="1"/>
  <c r="AC407" i="19" s="1"/>
  <c r="AC408" i="19" s="1"/>
  <c r="AJ404" i="19"/>
  <c r="AI404" i="19"/>
  <c r="AG404" i="19"/>
  <c r="AF404" i="19"/>
  <c r="AE404" i="19"/>
  <c r="AJ403" i="19"/>
  <c r="AI403" i="19"/>
  <c r="AG403" i="19"/>
  <c r="AF403" i="19"/>
  <c r="AE403" i="19"/>
  <c r="AJ402" i="19"/>
  <c r="AI402" i="19"/>
  <c r="AG402" i="19"/>
  <c r="AF402" i="19"/>
  <c r="AE402" i="19"/>
  <c r="AJ401" i="19"/>
  <c r="AI401" i="19"/>
  <c r="AG401" i="19"/>
  <c r="AF401" i="19"/>
  <c r="AE401" i="19"/>
  <c r="AC401" i="19"/>
  <c r="AC402" i="19" s="1"/>
  <c r="AC403" i="19" s="1"/>
  <c r="AC404" i="19" s="1"/>
  <c r="AJ400" i="19"/>
  <c r="AI400" i="19"/>
  <c r="AG400" i="19"/>
  <c r="AF400" i="19"/>
  <c r="AE400" i="19"/>
  <c r="AJ399" i="19"/>
  <c r="AI399" i="19"/>
  <c r="AG399" i="19"/>
  <c r="AF399" i="19"/>
  <c r="AE399" i="19"/>
  <c r="AJ398" i="19"/>
  <c r="AI398" i="19"/>
  <c r="AG398" i="19"/>
  <c r="AF398" i="19"/>
  <c r="AE398" i="19"/>
  <c r="AC398" i="19"/>
  <c r="AC399" i="19" s="1"/>
  <c r="AC400" i="19" s="1"/>
  <c r="AJ397" i="19"/>
  <c r="AI397" i="19"/>
  <c r="AG397" i="19"/>
  <c r="AF397" i="19"/>
  <c r="AE397" i="19"/>
  <c r="AC397" i="19"/>
  <c r="AJ396" i="19"/>
  <c r="AI396" i="19"/>
  <c r="AG396" i="19"/>
  <c r="AF396" i="19"/>
  <c r="AE396" i="19"/>
  <c r="AJ395" i="19"/>
  <c r="AI395" i="19"/>
  <c r="AG395" i="19"/>
  <c r="AF395" i="19"/>
  <c r="AE395" i="19"/>
  <c r="AJ394" i="19"/>
  <c r="AI394" i="19"/>
  <c r="AG394" i="19"/>
  <c r="AF394" i="19"/>
  <c r="AE394" i="19"/>
  <c r="AJ393" i="19"/>
  <c r="AI393" i="19"/>
  <c r="AG393" i="19"/>
  <c r="AF393" i="19"/>
  <c r="AE393" i="19"/>
  <c r="AJ392" i="19"/>
  <c r="AI392" i="19"/>
  <c r="AG392" i="19"/>
  <c r="AF392" i="19"/>
  <c r="AE392" i="19"/>
  <c r="AJ391" i="19"/>
  <c r="AI391" i="19"/>
  <c r="AG391" i="19"/>
  <c r="AF391" i="19"/>
  <c r="AE391" i="19"/>
  <c r="AC391" i="19"/>
  <c r="AC392" i="19" s="1"/>
  <c r="AC393" i="19" s="1"/>
  <c r="AJ390" i="19"/>
  <c r="AI390" i="19"/>
  <c r="AG390" i="19"/>
  <c r="AF390" i="19"/>
  <c r="AE390" i="19"/>
  <c r="AC390" i="19"/>
  <c r="AJ389" i="19"/>
  <c r="AI389" i="19"/>
  <c r="AG389" i="19"/>
  <c r="AF389" i="19"/>
  <c r="AE389" i="19"/>
  <c r="AC389" i="19"/>
  <c r="AJ388" i="19"/>
  <c r="AI388" i="19"/>
  <c r="AG388" i="19"/>
  <c r="AF388" i="19"/>
  <c r="AE388" i="19"/>
  <c r="AJ387" i="19"/>
  <c r="AI387" i="19"/>
  <c r="AG387" i="19"/>
  <c r="AF387" i="19"/>
  <c r="AE387" i="19"/>
  <c r="AC387" i="19"/>
  <c r="AC388" i="19" s="1"/>
  <c r="AJ386" i="19"/>
  <c r="AI386" i="19"/>
  <c r="AG386" i="19"/>
  <c r="AF386" i="19"/>
  <c r="AE386" i="19"/>
  <c r="AC386" i="19"/>
  <c r="AJ385" i="19"/>
  <c r="AI385" i="19"/>
  <c r="AG385" i="19"/>
  <c r="AF385" i="19"/>
  <c r="AE385" i="19"/>
  <c r="AJ384" i="19"/>
  <c r="AI384" i="19"/>
  <c r="AG384" i="19"/>
  <c r="AF384" i="19"/>
  <c r="AE384" i="19"/>
  <c r="AJ383" i="19"/>
  <c r="AI383" i="19"/>
  <c r="AG383" i="19"/>
  <c r="AF383" i="19"/>
  <c r="AE383" i="19"/>
  <c r="AJ382" i="19"/>
  <c r="AI382" i="19"/>
  <c r="AG382" i="19"/>
  <c r="AF382" i="19"/>
  <c r="AE382" i="19"/>
  <c r="AC382" i="19"/>
  <c r="AC383" i="19" s="1"/>
  <c r="AC384" i="19" s="1"/>
  <c r="AC385" i="19" s="1"/>
  <c r="AJ381" i="19"/>
  <c r="AI381" i="19"/>
  <c r="AG381" i="19"/>
  <c r="AF381" i="19"/>
  <c r="AE381" i="19"/>
  <c r="AJ380" i="19"/>
  <c r="AI380" i="19"/>
  <c r="AG380" i="19"/>
  <c r="AF380" i="19"/>
  <c r="AE380" i="19"/>
  <c r="AJ379" i="19"/>
  <c r="AI379" i="19"/>
  <c r="AG379" i="19"/>
  <c r="AF379" i="19"/>
  <c r="AE379" i="19"/>
  <c r="AJ378" i="19"/>
  <c r="AI378" i="19"/>
  <c r="AG378" i="19"/>
  <c r="AF378" i="19"/>
  <c r="AE378" i="19"/>
  <c r="AC378" i="19"/>
  <c r="AC379" i="19" s="1"/>
  <c r="AC380" i="19" s="1"/>
  <c r="AC381" i="19" s="1"/>
  <c r="AJ377" i="19"/>
  <c r="AI377" i="19"/>
  <c r="AG377" i="19"/>
  <c r="AF377" i="19"/>
  <c r="AE377" i="19"/>
  <c r="AJ376" i="19"/>
  <c r="AI376" i="19"/>
  <c r="AG376" i="19"/>
  <c r="AF376" i="19"/>
  <c r="AE376" i="19"/>
  <c r="AJ375" i="19"/>
  <c r="AI375" i="19"/>
  <c r="AG375" i="19"/>
  <c r="AF375" i="19"/>
  <c r="AE375" i="19"/>
  <c r="AJ374" i="19"/>
  <c r="AI374" i="19"/>
  <c r="AG374" i="19"/>
  <c r="AF374" i="19"/>
  <c r="AE374" i="19"/>
  <c r="AJ373" i="19"/>
  <c r="AI373" i="19"/>
  <c r="AG373" i="19"/>
  <c r="AF373" i="19"/>
  <c r="AE373" i="19"/>
  <c r="AC373" i="19"/>
  <c r="AC374" i="19" s="1"/>
  <c r="AJ372" i="19"/>
  <c r="AI372" i="19"/>
  <c r="AG372" i="19"/>
  <c r="AF372" i="19"/>
  <c r="AE372" i="19"/>
  <c r="AJ371" i="19"/>
  <c r="AI371" i="19"/>
  <c r="AG371" i="19"/>
  <c r="AF371" i="19"/>
  <c r="AE371" i="19"/>
  <c r="AC371" i="19"/>
  <c r="AC372" i="19" s="1"/>
  <c r="AJ370" i="19"/>
  <c r="AI370" i="19"/>
  <c r="AG370" i="19"/>
  <c r="AF370" i="19"/>
  <c r="AE370" i="19"/>
  <c r="AJ369" i="19"/>
  <c r="AI369" i="19"/>
  <c r="AG369" i="19"/>
  <c r="AF369" i="19"/>
  <c r="AE369" i="19"/>
  <c r="AJ368" i="19"/>
  <c r="AI368" i="19"/>
  <c r="AG368" i="19"/>
  <c r="AF368" i="19"/>
  <c r="AE368" i="19"/>
  <c r="AJ367" i="19"/>
  <c r="AI367" i="19"/>
  <c r="AG367" i="19"/>
  <c r="AF367" i="19"/>
  <c r="AE367" i="19"/>
  <c r="AJ366" i="19"/>
  <c r="AI366" i="19"/>
  <c r="AG366" i="19"/>
  <c r="AF366" i="19"/>
  <c r="AE366" i="19"/>
  <c r="AJ365" i="19"/>
  <c r="AI365" i="19"/>
  <c r="AG365" i="19"/>
  <c r="AF365" i="19"/>
  <c r="AE365" i="19"/>
  <c r="AJ364" i="19"/>
  <c r="AI364" i="19"/>
  <c r="AG364" i="19"/>
  <c r="AF364" i="19"/>
  <c r="AE364" i="19"/>
  <c r="AC364" i="19"/>
  <c r="AC365" i="19" s="1"/>
  <c r="AC366" i="19" s="1"/>
  <c r="AC367" i="19" s="1"/>
  <c r="AJ363" i="19"/>
  <c r="AI363" i="19"/>
  <c r="AG363" i="19"/>
  <c r="AF363" i="19"/>
  <c r="AE363" i="19"/>
  <c r="AJ362" i="19"/>
  <c r="AI362" i="19"/>
  <c r="AG362" i="19"/>
  <c r="AF362" i="19"/>
  <c r="AE362" i="19"/>
  <c r="AJ361" i="19"/>
  <c r="AI361" i="19"/>
  <c r="AG361" i="19"/>
  <c r="AF361" i="19"/>
  <c r="AE361" i="19"/>
  <c r="AJ360" i="19"/>
  <c r="AI360" i="19"/>
  <c r="AG360" i="19"/>
  <c r="AF360" i="19"/>
  <c r="AE360" i="19"/>
  <c r="AC360" i="19"/>
  <c r="AC361" i="19" s="1"/>
  <c r="AC362" i="19" s="1"/>
  <c r="AC363" i="19" s="1"/>
  <c r="AJ359" i="19"/>
  <c r="AI359" i="19"/>
  <c r="AG359" i="19"/>
  <c r="AF359" i="19"/>
  <c r="AE359" i="19"/>
  <c r="AJ358" i="19"/>
  <c r="AI358" i="19"/>
  <c r="AG358" i="19"/>
  <c r="AF358" i="19"/>
  <c r="AE358" i="19"/>
  <c r="AJ357" i="19"/>
  <c r="AI357" i="19"/>
  <c r="AG357" i="19"/>
  <c r="AF357" i="19"/>
  <c r="AE357" i="19"/>
  <c r="AC357" i="19"/>
  <c r="AC358" i="19" s="1"/>
  <c r="AC359" i="19" s="1"/>
  <c r="AJ356" i="19"/>
  <c r="AI356" i="19"/>
  <c r="AG356" i="19"/>
  <c r="AF356" i="19"/>
  <c r="AE356" i="19"/>
  <c r="AC356" i="19"/>
  <c r="AJ355" i="19"/>
  <c r="AI355" i="19"/>
  <c r="AG355" i="19"/>
  <c r="AF355" i="19"/>
  <c r="AE355" i="19"/>
  <c r="AJ354" i="19"/>
  <c r="AI354" i="19"/>
  <c r="AG354" i="19"/>
  <c r="AF354" i="19"/>
  <c r="AE354" i="19"/>
  <c r="AJ353" i="19"/>
  <c r="AI353" i="19"/>
  <c r="AG353" i="19"/>
  <c r="AF353" i="19"/>
  <c r="AE353" i="19"/>
  <c r="AC353" i="19"/>
  <c r="AC354" i="19" s="1"/>
  <c r="AC355" i="19" s="1"/>
  <c r="AJ352" i="19"/>
  <c r="AI352" i="19"/>
  <c r="AG352" i="19"/>
  <c r="AF352" i="19"/>
  <c r="AE352" i="19"/>
  <c r="AC352" i="19"/>
  <c r="AJ351" i="19"/>
  <c r="AI351" i="19"/>
  <c r="AG351" i="19"/>
  <c r="AF351" i="19"/>
  <c r="AE351" i="19"/>
  <c r="AJ350" i="19"/>
  <c r="AI350" i="19"/>
  <c r="AG350" i="19"/>
  <c r="AF350" i="19"/>
  <c r="AE350" i="19"/>
  <c r="AJ349" i="19"/>
  <c r="AI349" i="19"/>
  <c r="AG349" i="19"/>
  <c r="AF349" i="19"/>
  <c r="AE349" i="19"/>
  <c r="AJ348" i="19"/>
  <c r="AI348" i="19"/>
  <c r="AG348" i="19"/>
  <c r="AF348" i="19"/>
  <c r="AE348" i="19"/>
  <c r="AJ347" i="19"/>
  <c r="AI347" i="19"/>
  <c r="AG347" i="19"/>
  <c r="AF347" i="19"/>
  <c r="AE347" i="19"/>
  <c r="AJ346" i="19"/>
  <c r="AI346" i="19"/>
  <c r="AG346" i="19"/>
  <c r="AF346" i="19"/>
  <c r="AE346" i="19"/>
  <c r="AC346" i="19"/>
  <c r="AC347" i="19" s="1"/>
  <c r="AC348" i="19" s="1"/>
  <c r="AJ345" i="19"/>
  <c r="AI345" i="19"/>
  <c r="AG345" i="19"/>
  <c r="AF345" i="19"/>
  <c r="AE345" i="19"/>
  <c r="AC345" i="19"/>
  <c r="AJ344" i="19"/>
  <c r="AI344" i="19"/>
  <c r="AG344" i="19"/>
  <c r="AF344" i="19"/>
  <c r="AE344" i="19"/>
  <c r="AJ343" i="19"/>
  <c r="AI343" i="19"/>
  <c r="AG343" i="19"/>
  <c r="AF343" i="19"/>
  <c r="AE343" i="19"/>
  <c r="AJ342" i="19"/>
  <c r="AI342" i="19"/>
  <c r="AG342" i="19"/>
  <c r="AF342" i="19"/>
  <c r="AE342" i="19"/>
  <c r="AJ341" i="19"/>
  <c r="AI341" i="19"/>
  <c r="AG341" i="19"/>
  <c r="AF341" i="19"/>
  <c r="AE341" i="19"/>
  <c r="AJ340" i="19"/>
  <c r="AI340" i="19"/>
  <c r="AG340" i="19"/>
  <c r="AF340" i="19"/>
  <c r="AE340" i="19"/>
  <c r="AJ339" i="19"/>
  <c r="AI339" i="19"/>
  <c r="AG339" i="19"/>
  <c r="AF339" i="19"/>
  <c r="AE339" i="19"/>
  <c r="AC339" i="19"/>
  <c r="AC340" i="19" s="1"/>
  <c r="AC341" i="19" s="1"/>
  <c r="AJ338" i="19"/>
  <c r="AI338" i="19"/>
  <c r="AG338" i="19"/>
  <c r="AF338" i="19"/>
  <c r="AE338" i="19"/>
  <c r="AC338" i="19"/>
  <c r="AJ337" i="19"/>
  <c r="AI337" i="19"/>
  <c r="AG337" i="19"/>
  <c r="AF337" i="19"/>
  <c r="AE337" i="19"/>
  <c r="AJ336" i="19"/>
  <c r="AI336" i="19"/>
  <c r="AG336" i="19"/>
  <c r="AF336" i="19"/>
  <c r="AE336" i="19"/>
  <c r="AJ335" i="19"/>
  <c r="AI335" i="19"/>
  <c r="AG335" i="19"/>
  <c r="AF335" i="19"/>
  <c r="AE335" i="19"/>
  <c r="AJ334" i="19"/>
  <c r="AI334" i="19"/>
  <c r="AG334" i="19"/>
  <c r="AF334" i="19"/>
  <c r="AE334" i="19"/>
  <c r="AC334" i="19"/>
  <c r="AC335" i="19" s="1"/>
  <c r="AC336" i="19" s="1"/>
  <c r="AC337" i="19" s="1"/>
  <c r="AJ333" i="19"/>
  <c r="AI333" i="19"/>
  <c r="AG333" i="19"/>
  <c r="AF333" i="19"/>
  <c r="AE333" i="19"/>
  <c r="AJ332" i="19"/>
  <c r="AI332" i="19"/>
  <c r="AG332" i="19"/>
  <c r="AF332" i="19"/>
  <c r="AE332" i="19"/>
  <c r="AJ331" i="19"/>
  <c r="AI331" i="19"/>
  <c r="AG331" i="19"/>
  <c r="AF331" i="19"/>
  <c r="AE331" i="19"/>
  <c r="AJ330" i="19"/>
  <c r="AI330" i="19"/>
  <c r="AG330" i="19"/>
  <c r="AF330" i="19"/>
  <c r="AE330" i="19"/>
  <c r="AC330" i="19"/>
  <c r="AC331" i="19" s="1"/>
  <c r="AC332" i="19" s="1"/>
  <c r="AC333" i="19" s="1"/>
  <c r="AJ329" i="19"/>
  <c r="AI329" i="19"/>
  <c r="AG329" i="19"/>
  <c r="AF329" i="19"/>
  <c r="AE329" i="19"/>
  <c r="AC329" i="19"/>
  <c r="AJ328" i="19"/>
  <c r="AI328" i="19"/>
  <c r="AG328" i="19"/>
  <c r="AF328" i="19"/>
  <c r="AE328" i="19"/>
  <c r="AJ327" i="19"/>
  <c r="AI327" i="19"/>
  <c r="AG327" i="19"/>
  <c r="AF327" i="19"/>
  <c r="AE327" i="19"/>
  <c r="AC327" i="19"/>
  <c r="AC328" i="19" s="1"/>
  <c r="AJ326" i="19"/>
  <c r="AI326" i="19"/>
  <c r="AG326" i="19"/>
  <c r="AF326" i="19"/>
  <c r="AE326" i="19"/>
  <c r="AC326" i="19"/>
  <c r="AJ325" i="19"/>
  <c r="AI325" i="19"/>
  <c r="AG325" i="19"/>
  <c r="AF325" i="19"/>
  <c r="AE325" i="19"/>
  <c r="AJ324" i="19"/>
  <c r="AI324" i="19"/>
  <c r="AG324" i="19"/>
  <c r="AF324" i="19"/>
  <c r="AE324" i="19"/>
  <c r="AJ323" i="19"/>
  <c r="AI323" i="19"/>
  <c r="AG323" i="19"/>
  <c r="AF323" i="19"/>
  <c r="AE323" i="19"/>
  <c r="AC323" i="19"/>
  <c r="AC324" i="19" s="1"/>
  <c r="AC325" i="19" s="1"/>
  <c r="AJ322" i="19"/>
  <c r="AI322" i="19"/>
  <c r="AG322" i="19"/>
  <c r="AF322" i="19"/>
  <c r="AE322" i="19"/>
  <c r="AC322" i="19"/>
  <c r="AJ321" i="19"/>
  <c r="AI321" i="19"/>
  <c r="AG321" i="19"/>
  <c r="AF321" i="19"/>
  <c r="AE321" i="19"/>
  <c r="AJ320" i="19"/>
  <c r="AI320" i="19"/>
  <c r="AG320" i="19"/>
  <c r="AF320" i="19"/>
  <c r="AE320" i="19"/>
  <c r="AC320" i="19"/>
  <c r="AC321" i="19" s="1"/>
  <c r="AJ319" i="19"/>
  <c r="AI319" i="19"/>
  <c r="AG319" i="19"/>
  <c r="AF319" i="19"/>
  <c r="AE319" i="19"/>
  <c r="AJ318" i="19"/>
  <c r="AI318" i="19"/>
  <c r="AG318" i="19"/>
  <c r="AF318" i="19"/>
  <c r="AE318" i="19"/>
  <c r="AC318" i="19"/>
  <c r="AC319" i="19" s="1"/>
  <c r="AJ317" i="19"/>
  <c r="AI317" i="19"/>
  <c r="AG317" i="19"/>
  <c r="AF317" i="19"/>
  <c r="AE317" i="19"/>
  <c r="AJ316" i="19"/>
  <c r="AI316" i="19"/>
  <c r="AG316" i="19"/>
  <c r="AF316" i="19"/>
  <c r="AE316" i="19"/>
  <c r="AJ315" i="19"/>
  <c r="AI315" i="19"/>
  <c r="AG315" i="19"/>
  <c r="AF315" i="19"/>
  <c r="AE315" i="19"/>
  <c r="AJ314" i="19"/>
  <c r="AI314" i="19"/>
  <c r="AG314" i="19"/>
  <c r="AF314" i="19"/>
  <c r="AE314" i="19"/>
  <c r="AJ313" i="19"/>
  <c r="AI313" i="19"/>
  <c r="AG313" i="19"/>
  <c r="AF313" i="19"/>
  <c r="AE313" i="19"/>
  <c r="AC313" i="19"/>
  <c r="AC314" i="19" s="1"/>
  <c r="AJ312" i="19"/>
  <c r="AI312" i="19"/>
  <c r="AG312" i="19"/>
  <c r="AF312" i="19"/>
  <c r="AE312" i="19"/>
  <c r="AJ311" i="19"/>
  <c r="AI311" i="19"/>
  <c r="AG311" i="19"/>
  <c r="AF311" i="19"/>
  <c r="AE311" i="19"/>
  <c r="AC311" i="19"/>
  <c r="AC312" i="19" s="1"/>
  <c r="AJ310" i="19"/>
  <c r="AI310" i="19"/>
  <c r="AG310" i="19"/>
  <c r="AF310" i="19"/>
  <c r="AE310" i="19"/>
  <c r="AJ309" i="19"/>
  <c r="AI309" i="19"/>
  <c r="AG309" i="19"/>
  <c r="AF309" i="19"/>
  <c r="AE309" i="19"/>
  <c r="AJ308" i="19"/>
  <c r="AI308" i="19"/>
  <c r="AG308" i="19"/>
  <c r="AF308" i="19"/>
  <c r="AE308" i="19"/>
  <c r="AJ307" i="19"/>
  <c r="AI307" i="19"/>
  <c r="AG307" i="19"/>
  <c r="AF307" i="19"/>
  <c r="AE307" i="19"/>
  <c r="AC307" i="19"/>
  <c r="AC308" i="19" s="1"/>
  <c r="AC309" i="19" s="1"/>
  <c r="AC310" i="19" s="1"/>
  <c r="AJ306" i="19"/>
  <c r="AI306" i="19"/>
  <c r="AG306" i="19"/>
  <c r="AF306" i="19"/>
  <c r="AE306" i="19"/>
  <c r="AJ305" i="19"/>
  <c r="AI305" i="19"/>
  <c r="AG305" i="19"/>
  <c r="AF305" i="19"/>
  <c r="AE305" i="19"/>
  <c r="AJ304" i="19"/>
  <c r="AI304" i="19"/>
  <c r="AG304" i="19"/>
  <c r="AF304" i="19"/>
  <c r="AE304" i="19"/>
  <c r="AC304" i="19"/>
  <c r="AC305" i="19" s="1"/>
  <c r="AC306" i="19" s="1"/>
  <c r="AJ303" i="19"/>
  <c r="AI303" i="19"/>
  <c r="AG303" i="19"/>
  <c r="AF303" i="19"/>
  <c r="AE303" i="19"/>
  <c r="AC303" i="19"/>
  <c r="AJ302" i="19"/>
  <c r="AI302" i="19"/>
  <c r="AG302" i="19"/>
  <c r="AF302" i="19"/>
  <c r="AE302" i="19"/>
  <c r="AJ301" i="19"/>
  <c r="AI301" i="19"/>
  <c r="AG301" i="19"/>
  <c r="AF301" i="19"/>
  <c r="AE301" i="19"/>
  <c r="AJ300" i="19"/>
  <c r="AI300" i="19"/>
  <c r="AG300" i="19"/>
  <c r="AF300" i="19"/>
  <c r="AE300" i="19"/>
  <c r="AC300" i="19"/>
  <c r="AC301" i="19" s="1"/>
  <c r="AC302" i="19" s="1"/>
  <c r="AJ299" i="19"/>
  <c r="AI299" i="19"/>
  <c r="AG299" i="19"/>
  <c r="AF299" i="19"/>
  <c r="AE299" i="19"/>
  <c r="AC299" i="19"/>
  <c r="AJ298" i="19"/>
  <c r="AI298" i="19"/>
  <c r="AG298" i="19"/>
  <c r="AF298" i="19"/>
  <c r="AE298" i="19"/>
  <c r="AJ297" i="19"/>
  <c r="AI297" i="19"/>
  <c r="AG297" i="19"/>
  <c r="AF297" i="19"/>
  <c r="AE297" i="19"/>
  <c r="AJ296" i="19"/>
  <c r="AI296" i="19"/>
  <c r="AG296" i="19"/>
  <c r="AF296" i="19"/>
  <c r="AE296" i="19"/>
  <c r="AJ295" i="19"/>
  <c r="AI295" i="19"/>
  <c r="AG295" i="19"/>
  <c r="AF295" i="19"/>
  <c r="AE295" i="19"/>
  <c r="AJ294" i="19"/>
  <c r="AI294" i="19"/>
  <c r="AG294" i="19"/>
  <c r="AF294" i="19"/>
  <c r="AE294" i="19"/>
  <c r="AJ293" i="19"/>
  <c r="AI293" i="19"/>
  <c r="AG293" i="19"/>
  <c r="AF293" i="19"/>
  <c r="AE293" i="19"/>
  <c r="AC293" i="19"/>
  <c r="AC294" i="19" s="1"/>
  <c r="AJ292" i="19"/>
  <c r="AI292" i="19"/>
  <c r="AG292" i="19"/>
  <c r="AF292" i="19"/>
  <c r="AE292" i="19"/>
  <c r="AJ291" i="19"/>
  <c r="AI291" i="19"/>
  <c r="AG291" i="19"/>
  <c r="AF291" i="19"/>
  <c r="AE291" i="19"/>
  <c r="AC291" i="19"/>
  <c r="AC292" i="19" s="1"/>
  <c r="AJ290" i="19"/>
  <c r="AI290" i="19"/>
  <c r="AG290" i="19"/>
  <c r="AF290" i="19"/>
  <c r="AE290" i="19"/>
  <c r="AJ289" i="19"/>
  <c r="AI289" i="19"/>
  <c r="AG289" i="19"/>
  <c r="AF289" i="19"/>
  <c r="AE289" i="19"/>
  <c r="AJ288" i="19"/>
  <c r="AI288" i="19"/>
  <c r="AG288" i="19"/>
  <c r="AF288" i="19"/>
  <c r="AE288" i="19"/>
  <c r="AJ287" i="19"/>
  <c r="AI287" i="19"/>
  <c r="AG287" i="19"/>
  <c r="AF287" i="19"/>
  <c r="AE287" i="19"/>
  <c r="AC287" i="19"/>
  <c r="AC288" i="19" s="1"/>
  <c r="AC289" i="19" s="1"/>
  <c r="AC290" i="19" s="1"/>
  <c r="AJ286" i="19"/>
  <c r="AI286" i="19"/>
  <c r="AG286" i="19"/>
  <c r="AF286" i="19"/>
  <c r="AE286" i="19"/>
  <c r="AJ285" i="19"/>
  <c r="AI285" i="19"/>
  <c r="AG285" i="19"/>
  <c r="AF285" i="19"/>
  <c r="AE285" i="19"/>
  <c r="AJ284" i="19"/>
  <c r="AI284" i="19"/>
  <c r="AG284" i="19"/>
  <c r="AF284" i="19"/>
  <c r="AE284" i="19"/>
  <c r="AC284" i="19"/>
  <c r="AC285" i="19" s="1"/>
  <c r="AC286" i="19" s="1"/>
  <c r="AJ283" i="19"/>
  <c r="AI283" i="19"/>
  <c r="AG283" i="19"/>
  <c r="AF283" i="19"/>
  <c r="AE283" i="19"/>
  <c r="AC283" i="19"/>
  <c r="AJ282" i="19"/>
  <c r="AI282" i="19"/>
  <c r="AG282" i="19"/>
  <c r="AF282" i="19"/>
  <c r="AE282" i="19"/>
  <c r="AJ281" i="19"/>
  <c r="AI281" i="19"/>
  <c r="AG281" i="19"/>
  <c r="AF281" i="19"/>
  <c r="AE281" i="19"/>
  <c r="AJ280" i="19"/>
  <c r="AI280" i="19"/>
  <c r="AG280" i="19"/>
  <c r="AF280" i="19"/>
  <c r="AE280" i="19"/>
  <c r="AJ279" i="19"/>
  <c r="AI279" i="19"/>
  <c r="AG279" i="19"/>
  <c r="AF279" i="19"/>
  <c r="AE279" i="19"/>
  <c r="AC279" i="19"/>
  <c r="AJ278" i="19"/>
  <c r="AI278" i="19"/>
  <c r="AG278" i="19"/>
  <c r="AF278" i="19"/>
  <c r="AE278" i="19"/>
  <c r="AJ277" i="19"/>
  <c r="AI277" i="19"/>
  <c r="AG277" i="19"/>
  <c r="AF277" i="19"/>
  <c r="AE277" i="19"/>
  <c r="AC277" i="19"/>
  <c r="AC278" i="19" s="1"/>
  <c r="AJ276" i="19"/>
  <c r="AI276" i="19"/>
  <c r="AG276" i="19"/>
  <c r="AF276" i="19"/>
  <c r="AE276" i="19"/>
  <c r="AC276" i="19"/>
  <c r="AJ275" i="19"/>
  <c r="AI275" i="19"/>
  <c r="AG275" i="19"/>
  <c r="AF275" i="19"/>
  <c r="AE275" i="19"/>
  <c r="AJ274" i="19"/>
  <c r="AI274" i="19"/>
  <c r="AG274" i="19"/>
  <c r="AF274" i="19"/>
  <c r="AE274" i="19"/>
  <c r="AJ273" i="19"/>
  <c r="AI273" i="19"/>
  <c r="AG273" i="19"/>
  <c r="AF273" i="19"/>
  <c r="AE273" i="19"/>
  <c r="AC273" i="19"/>
  <c r="AC274" i="19" s="1"/>
  <c r="AC275" i="19" s="1"/>
  <c r="AJ272" i="19"/>
  <c r="AI272" i="19"/>
  <c r="AG272" i="19"/>
  <c r="AF272" i="19"/>
  <c r="AE272" i="19"/>
  <c r="AC272" i="19"/>
  <c r="AJ271" i="19"/>
  <c r="AI271" i="19"/>
  <c r="AG271" i="19"/>
  <c r="AF271" i="19"/>
  <c r="AE271" i="19"/>
  <c r="AJ270" i="19"/>
  <c r="AI270" i="19"/>
  <c r="AG270" i="19"/>
  <c r="AF270" i="19"/>
  <c r="AE270" i="19"/>
  <c r="AJ269" i="19"/>
  <c r="AI269" i="19"/>
  <c r="AG269" i="19"/>
  <c r="AF269" i="19"/>
  <c r="AE269" i="19"/>
  <c r="AJ268" i="19"/>
  <c r="AI268" i="19"/>
  <c r="AG268" i="19"/>
  <c r="AF268" i="19"/>
  <c r="AE268" i="19"/>
  <c r="AJ267" i="19"/>
  <c r="AI267" i="19"/>
  <c r="AG267" i="19"/>
  <c r="AF267" i="19"/>
  <c r="AE267" i="19"/>
  <c r="AJ266" i="19"/>
  <c r="AI266" i="19"/>
  <c r="AG266" i="19"/>
  <c r="AF266" i="19"/>
  <c r="AE266" i="19"/>
  <c r="AC266" i="19"/>
  <c r="AC267" i="19" s="1"/>
  <c r="AC268" i="19" s="1"/>
  <c r="AJ265" i="19"/>
  <c r="AI265" i="19"/>
  <c r="AG265" i="19"/>
  <c r="AF265" i="19"/>
  <c r="AE265" i="19"/>
  <c r="AC265" i="19"/>
  <c r="AJ264" i="19"/>
  <c r="AI264" i="19"/>
  <c r="AG264" i="19"/>
  <c r="AF264" i="19"/>
  <c r="AE264" i="19"/>
  <c r="AJ263" i="19"/>
  <c r="AI263" i="19"/>
  <c r="AG263" i="19"/>
  <c r="AF263" i="19"/>
  <c r="AE263" i="19"/>
  <c r="AJ262" i="19"/>
  <c r="AI262" i="19"/>
  <c r="AG262" i="19"/>
  <c r="AF262" i="19"/>
  <c r="AE262" i="19"/>
  <c r="AJ261" i="19"/>
  <c r="AI261" i="19"/>
  <c r="AG261" i="19"/>
  <c r="AF261" i="19"/>
  <c r="AE261" i="19"/>
  <c r="AC261" i="19"/>
  <c r="AC262" i="19" s="1"/>
  <c r="AC263" i="19" s="1"/>
  <c r="AC264" i="19" s="1"/>
  <c r="AJ260" i="19"/>
  <c r="AI260" i="19"/>
  <c r="AG260" i="19"/>
  <c r="AF260" i="19"/>
  <c r="AE260" i="19"/>
  <c r="AJ259" i="19"/>
  <c r="AI259" i="19"/>
  <c r="AG259" i="19"/>
  <c r="AF259" i="19"/>
  <c r="AE259" i="19"/>
  <c r="AJ258" i="19"/>
  <c r="AI258" i="19"/>
  <c r="AG258" i="19"/>
  <c r="AF258" i="19"/>
  <c r="AE258" i="19"/>
  <c r="AJ257" i="19"/>
  <c r="AI257" i="19"/>
  <c r="AG257" i="19"/>
  <c r="AF257" i="19"/>
  <c r="AE257" i="19"/>
  <c r="AC257" i="19"/>
  <c r="AC258" i="19" s="1"/>
  <c r="AC259" i="19" s="1"/>
  <c r="AC260" i="19" s="1"/>
  <c r="AJ256" i="19"/>
  <c r="AI256" i="19"/>
  <c r="AG256" i="19"/>
  <c r="AF256" i="19"/>
  <c r="AE256" i="19"/>
  <c r="AC256" i="19"/>
  <c r="AJ255" i="19"/>
  <c r="AI255" i="19"/>
  <c r="AG255" i="19"/>
  <c r="AF255" i="19"/>
  <c r="AE255" i="19"/>
  <c r="AJ254" i="19"/>
  <c r="AI254" i="19"/>
  <c r="AG254" i="19"/>
  <c r="AF254" i="19"/>
  <c r="AE254" i="19"/>
  <c r="AC254" i="19"/>
  <c r="AC255" i="19" s="1"/>
  <c r="AJ253" i="19"/>
  <c r="AI253" i="19"/>
  <c r="AG253" i="19"/>
  <c r="AF253" i="19"/>
  <c r="AE253" i="19"/>
  <c r="AC253" i="19"/>
  <c r="AJ252" i="19"/>
  <c r="AI252" i="19"/>
  <c r="AG252" i="19"/>
  <c r="AF252" i="19"/>
  <c r="AE252" i="19"/>
  <c r="AJ251" i="19"/>
  <c r="AI251" i="19"/>
  <c r="AG251" i="19"/>
  <c r="AF251" i="19"/>
  <c r="AE251" i="19"/>
  <c r="AJ250" i="19"/>
  <c r="AI250" i="19"/>
  <c r="AG250" i="19"/>
  <c r="AF250" i="19"/>
  <c r="AE250" i="19"/>
  <c r="AC250" i="19"/>
  <c r="AC251" i="19" s="1"/>
  <c r="AC252" i="19" s="1"/>
  <c r="AJ249" i="19"/>
  <c r="AI249" i="19"/>
  <c r="AG249" i="19"/>
  <c r="AF249" i="19"/>
  <c r="AE249" i="19"/>
  <c r="AC249" i="19"/>
  <c r="AJ248" i="19"/>
  <c r="AI248" i="19"/>
  <c r="AG248" i="19"/>
  <c r="AF248" i="19"/>
  <c r="AE248" i="19"/>
  <c r="AJ247" i="19"/>
  <c r="AI247" i="19"/>
  <c r="AG247" i="19"/>
  <c r="AF247" i="19"/>
  <c r="AE247" i="19"/>
  <c r="AJ246" i="19"/>
  <c r="AI246" i="19"/>
  <c r="AG246" i="19"/>
  <c r="AF246" i="19"/>
  <c r="AE246" i="19"/>
  <c r="AJ245" i="19"/>
  <c r="AI245" i="19"/>
  <c r="AG245" i="19"/>
  <c r="AF245" i="19"/>
  <c r="AE245" i="19"/>
  <c r="AC245" i="19"/>
  <c r="AC246" i="19" s="1"/>
  <c r="AC247" i="19" s="1"/>
  <c r="AC248" i="19" s="1"/>
  <c r="AJ244" i="19"/>
  <c r="AI244" i="19"/>
  <c r="AG244" i="19"/>
  <c r="AF244" i="19"/>
  <c r="AE244" i="19"/>
  <c r="AJ243" i="19"/>
  <c r="AI243" i="19"/>
  <c r="AG243" i="19"/>
  <c r="AF243" i="19"/>
  <c r="AE243" i="19"/>
  <c r="AJ242" i="19"/>
  <c r="AI242" i="19"/>
  <c r="AG242" i="19"/>
  <c r="AF242" i="19"/>
  <c r="AE242" i="19"/>
  <c r="AJ241" i="19"/>
  <c r="AI241" i="19"/>
  <c r="AG241" i="19"/>
  <c r="AF241" i="19"/>
  <c r="AE241" i="19"/>
  <c r="AC241" i="19"/>
  <c r="AC242" i="19" s="1"/>
  <c r="AC243" i="19" s="1"/>
  <c r="AC244" i="19" s="1"/>
  <c r="AJ240" i="19"/>
  <c r="AI240" i="19"/>
  <c r="AG240" i="19"/>
  <c r="AF240" i="19"/>
  <c r="AE240" i="19"/>
  <c r="AC240" i="19"/>
  <c r="AJ239" i="19"/>
  <c r="AI239" i="19"/>
  <c r="AG239" i="19"/>
  <c r="AF239" i="19"/>
  <c r="AE239" i="19"/>
  <c r="AJ238" i="19"/>
  <c r="AI238" i="19"/>
  <c r="AG238" i="19"/>
  <c r="AF238" i="19"/>
  <c r="AE238" i="19"/>
  <c r="AC238" i="19"/>
  <c r="AC239" i="19" s="1"/>
  <c r="AJ237" i="19"/>
  <c r="AI237" i="19"/>
  <c r="AG237" i="19"/>
  <c r="AF237" i="19"/>
  <c r="AE237" i="19"/>
  <c r="AC237" i="19"/>
  <c r="AJ236" i="19"/>
  <c r="AI236" i="19"/>
  <c r="AG236" i="19"/>
  <c r="AF236" i="19"/>
  <c r="AE236" i="19"/>
  <c r="AJ235" i="19"/>
  <c r="AI235" i="19"/>
  <c r="AG235" i="19"/>
  <c r="AF235" i="19"/>
  <c r="AE235" i="19"/>
  <c r="AJ234" i="19"/>
  <c r="AI234" i="19"/>
  <c r="AG234" i="19"/>
  <c r="AF234" i="19"/>
  <c r="AE234" i="19"/>
  <c r="AC234" i="19"/>
  <c r="AC235" i="19" s="1"/>
  <c r="AC236" i="19" s="1"/>
  <c r="AJ233" i="19"/>
  <c r="AI233" i="19"/>
  <c r="AG233" i="19"/>
  <c r="AF233" i="19"/>
  <c r="AE233" i="19"/>
  <c r="AC233" i="19"/>
  <c r="AJ232" i="19"/>
  <c r="AI232" i="19"/>
  <c r="AG232" i="19"/>
  <c r="AF232" i="19"/>
  <c r="AE232" i="19"/>
  <c r="AJ231" i="19"/>
  <c r="AI231" i="19"/>
  <c r="AG231" i="19"/>
  <c r="AF231" i="19"/>
  <c r="AE231" i="19"/>
  <c r="AC231" i="19"/>
  <c r="AC232" i="19" s="1"/>
  <c r="AJ230" i="19"/>
  <c r="AI230" i="19"/>
  <c r="AG230" i="19"/>
  <c r="AF230" i="19"/>
  <c r="AE230" i="19"/>
  <c r="AJ229" i="19"/>
  <c r="AI229" i="19"/>
  <c r="AG229" i="19"/>
  <c r="AF229" i="19"/>
  <c r="AE229" i="19"/>
  <c r="AC229" i="19"/>
  <c r="AC230" i="19" s="1"/>
  <c r="AJ228" i="19"/>
  <c r="AI228" i="19"/>
  <c r="AG228" i="19"/>
  <c r="AF228" i="19"/>
  <c r="AE228" i="19"/>
  <c r="AJ227" i="19"/>
  <c r="AI227" i="19"/>
  <c r="AG227" i="19"/>
  <c r="AF227" i="19"/>
  <c r="AE227" i="19"/>
  <c r="AJ226" i="19"/>
  <c r="AI226" i="19"/>
  <c r="AG226" i="19"/>
  <c r="AF226" i="19"/>
  <c r="AE226" i="19"/>
  <c r="AJ225" i="19"/>
  <c r="AI225" i="19"/>
  <c r="AG225" i="19"/>
  <c r="AF225" i="19"/>
  <c r="AE225" i="19"/>
  <c r="AJ224" i="19"/>
  <c r="AI224" i="19"/>
  <c r="AG224" i="19"/>
  <c r="AF224" i="19"/>
  <c r="AE224" i="19"/>
  <c r="AC224" i="19"/>
  <c r="AC225" i="19" s="1"/>
  <c r="AJ223" i="19"/>
  <c r="AI223" i="19"/>
  <c r="AG223" i="19"/>
  <c r="AF223" i="19"/>
  <c r="AE223" i="19"/>
  <c r="AJ222" i="19"/>
  <c r="AI222" i="19"/>
  <c r="AG222" i="19"/>
  <c r="AF222" i="19"/>
  <c r="AE222" i="19"/>
  <c r="AC222" i="19"/>
  <c r="AC223" i="19" s="1"/>
  <c r="AJ221" i="19"/>
  <c r="AI221" i="19"/>
  <c r="AG221" i="19"/>
  <c r="AF221" i="19"/>
  <c r="AE221" i="19"/>
  <c r="AJ220" i="19"/>
  <c r="AI220" i="19"/>
  <c r="AG220" i="19"/>
  <c r="AF220" i="19"/>
  <c r="AE220" i="19"/>
  <c r="AJ219" i="19"/>
  <c r="AI219" i="19"/>
  <c r="AG219" i="19"/>
  <c r="AF219" i="19"/>
  <c r="AE219" i="19"/>
  <c r="AJ218" i="19"/>
  <c r="AI218" i="19"/>
  <c r="AG218" i="19"/>
  <c r="AF218" i="19"/>
  <c r="AE218" i="19"/>
  <c r="AC218" i="19"/>
  <c r="AC219" i="19" s="1"/>
  <c r="AC220" i="19" s="1"/>
  <c r="AC221" i="19" s="1"/>
  <c r="AJ217" i="19"/>
  <c r="AI217" i="19"/>
  <c r="AG217" i="19"/>
  <c r="AF217" i="19"/>
  <c r="AE217" i="19"/>
  <c r="AJ216" i="19"/>
  <c r="AI216" i="19"/>
  <c r="AG216" i="19"/>
  <c r="AF216" i="19"/>
  <c r="AE216" i="19"/>
  <c r="AJ215" i="19"/>
  <c r="AI215" i="19"/>
  <c r="AG215" i="19"/>
  <c r="AF215" i="19"/>
  <c r="AE215" i="19"/>
  <c r="AC215" i="19"/>
  <c r="AC216" i="19" s="1"/>
  <c r="AC217" i="19" s="1"/>
  <c r="AJ214" i="19"/>
  <c r="AI214" i="19"/>
  <c r="AG214" i="19"/>
  <c r="AF214" i="19"/>
  <c r="AE214" i="19"/>
  <c r="AC214" i="19"/>
  <c r="AJ213" i="19"/>
  <c r="AI213" i="19"/>
  <c r="AG213" i="19"/>
  <c r="AF213" i="19"/>
  <c r="AE213" i="19"/>
  <c r="AJ212" i="19"/>
  <c r="AI212" i="19"/>
  <c r="AG212" i="19"/>
  <c r="AF212" i="19"/>
  <c r="AE212" i="19"/>
  <c r="AJ211" i="19"/>
  <c r="AI211" i="19"/>
  <c r="AG211" i="19"/>
  <c r="AF211" i="19"/>
  <c r="AE211" i="19"/>
  <c r="AC211" i="19"/>
  <c r="AC212" i="19" s="1"/>
  <c r="AC213" i="19" s="1"/>
  <c r="AJ210" i="19"/>
  <c r="AI210" i="19"/>
  <c r="AG210" i="19"/>
  <c r="AF210" i="19"/>
  <c r="AE210" i="19"/>
  <c r="AC210" i="19"/>
  <c r="AJ209" i="19"/>
  <c r="AI209" i="19"/>
  <c r="AG209" i="19"/>
  <c r="AF209" i="19"/>
  <c r="AE209" i="19"/>
  <c r="AJ208" i="19"/>
  <c r="AI208" i="19"/>
  <c r="AG208" i="19"/>
  <c r="AF208" i="19"/>
  <c r="AE208" i="19"/>
  <c r="AJ207" i="19"/>
  <c r="AI207" i="19"/>
  <c r="AG207" i="19"/>
  <c r="AF207" i="19"/>
  <c r="AE207" i="19"/>
  <c r="AJ206" i="19"/>
  <c r="AI206" i="19"/>
  <c r="AG206" i="19"/>
  <c r="AF206" i="19"/>
  <c r="AE206" i="19"/>
  <c r="AC206" i="19"/>
  <c r="AC207" i="19" s="1"/>
  <c r="AC208" i="19" s="1"/>
  <c r="AC209" i="19" s="1"/>
  <c r="AJ205" i="19"/>
  <c r="AI205" i="19"/>
  <c r="AG205" i="19"/>
  <c r="AF205" i="19"/>
  <c r="AE205" i="19"/>
  <c r="AJ204" i="19"/>
  <c r="AI204" i="19"/>
  <c r="AG204" i="19"/>
  <c r="AF204" i="19"/>
  <c r="AE204" i="19"/>
  <c r="AJ203" i="19"/>
  <c r="AI203" i="19"/>
  <c r="AG203" i="19"/>
  <c r="AF203" i="19"/>
  <c r="AE203" i="19"/>
  <c r="AJ202" i="19"/>
  <c r="AI202" i="19"/>
  <c r="AG202" i="19"/>
  <c r="AF202" i="19"/>
  <c r="AE202" i="19"/>
  <c r="AC202" i="19"/>
  <c r="AC203" i="19" s="1"/>
  <c r="AC204" i="19" s="1"/>
  <c r="AC205" i="19" s="1"/>
  <c r="AJ201" i="19"/>
  <c r="AI201" i="19"/>
  <c r="AG201" i="19"/>
  <c r="AF201" i="19"/>
  <c r="AE201" i="19"/>
  <c r="AC201" i="19"/>
  <c r="AJ200" i="19"/>
  <c r="AI200" i="19"/>
  <c r="AG200" i="19"/>
  <c r="AF200" i="19"/>
  <c r="AE200" i="19"/>
  <c r="AJ199" i="19"/>
  <c r="AI199" i="19"/>
  <c r="AG199" i="19"/>
  <c r="AF199" i="19"/>
  <c r="AE199" i="19"/>
  <c r="AC199" i="19"/>
  <c r="AC200" i="19" s="1"/>
  <c r="AJ198" i="19"/>
  <c r="AI198" i="19"/>
  <c r="AG198" i="19"/>
  <c r="AF198" i="19"/>
  <c r="AE198" i="19"/>
  <c r="AC198" i="19"/>
  <c r="AJ197" i="19"/>
  <c r="AI197" i="19"/>
  <c r="AG197" i="19"/>
  <c r="AF197" i="19"/>
  <c r="AE197" i="19"/>
  <c r="AJ196" i="19"/>
  <c r="AI196" i="19"/>
  <c r="AG196" i="19"/>
  <c r="AF196" i="19"/>
  <c r="AE196" i="19"/>
  <c r="AJ195" i="19"/>
  <c r="AI195" i="19"/>
  <c r="AG195" i="19"/>
  <c r="AF195" i="19"/>
  <c r="AE195" i="19"/>
  <c r="AJ194" i="19"/>
  <c r="AI194" i="19"/>
  <c r="AG194" i="19"/>
  <c r="AF194" i="19"/>
  <c r="AE194" i="19"/>
  <c r="AJ193" i="19"/>
  <c r="AI193" i="19"/>
  <c r="AG193" i="19"/>
  <c r="AF193" i="19"/>
  <c r="AE193" i="19"/>
  <c r="AJ192" i="19"/>
  <c r="AI192" i="19"/>
  <c r="AG192" i="19"/>
  <c r="AF192" i="19"/>
  <c r="AE192" i="19"/>
  <c r="AJ191" i="19"/>
  <c r="AI191" i="19"/>
  <c r="AG191" i="19"/>
  <c r="AF191" i="19"/>
  <c r="AE191" i="19"/>
  <c r="AC191" i="19"/>
  <c r="AC192" i="19" s="1"/>
  <c r="AC193" i="19" s="1"/>
  <c r="AJ190" i="19"/>
  <c r="AI190" i="19"/>
  <c r="AG190" i="19"/>
  <c r="AF190" i="19"/>
  <c r="AE190" i="19"/>
  <c r="AC190" i="19"/>
  <c r="AJ189" i="19"/>
  <c r="AI189" i="19"/>
  <c r="AG189" i="19"/>
  <c r="AF189" i="19"/>
  <c r="AE189" i="19"/>
  <c r="AJ188" i="19"/>
  <c r="AI188" i="19"/>
  <c r="AG188" i="19"/>
  <c r="AF188" i="19"/>
  <c r="AE188" i="19"/>
  <c r="AJ187" i="19"/>
  <c r="AI187" i="19"/>
  <c r="AG187" i="19"/>
  <c r="AF187" i="19"/>
  <c r="AE187" i="19"/>
  <c r="AJ186" i="19"/>
  <c r="AI186" i="19"/>
  <c r="AG186" i="19"/>
  <c r="AF186" i="19"/>
  <c r="AE186" i="19"/>
  <c r="AJ185" i="19"/>
  <c r="AI185" i="19"/>
  <c r="AG185" i="19"/>
  <c r="AF185" i="19"/>
  <c r="AE185" i="19"/>
  <c r="AJ184" i="19"/>
  <c r="AI184" i="19"/>
  <c r="AG184" i="19"/>
  <c r="AF184" i="19"/>
  <c r="AE184" i="19"/>
  <c r="AC184" i="19"/>
  <c r="AC185" i="19" s="1"/>
  <c r="AC186" i="19" s="1"/>
  <c r="AJ183" i="19"/>
  <c r="AI183" i="19"/>
  <c r="AG183" i="19"/>
  <c r="AF183" i="19"/>
  <c r="AE183" i="19"/>
  <c r="AC183" i="19"/>
  <c r="AJ182" i="19"/>
  <c r="AI182" i="19"/>
  <c r="AG182" i="19"/>
  <c r="AF182" i="19"/>
  <c r="AE182" i="19"/>
  <c r="AJ181" i="19"/>
  <c r="AI181" i="19"/>
  <c r="AG181" i="19"/>
  <c r="AF181" i="19"/>
  <c r="AE181" i="19"/>
  <c r="AJ180" i="19"/>
  <c r="AI180" i="19"/>
  <c r="AG180" i="19"/>
  <c r="AF180" i="19"/>
  <c r="AE180" i="19"/>
  <c r="AJ179" i="19"/>
  <c r="AI179" i="19"/>
  <c r="AG179" i="19"/>
  <c r="AF179" i="19"/>
  <c r="AE179" i="19"/>
  <c r="AJ178" i="19"/>
  <c r="AI178" i="19"/>
  <c r="AG178" i="19"/>
  <c r="AF178" i="19"/>
  <c r="AE178" i="19"/>
  <c r="AJ177" i="19"/>
  <c r="AI177" i="19"/>
  <c r="AG177" i="19"/>
  <c r="AF177" i="19"/>
  <c r="AE177" i="19"/>
  <c r="AC177" i="19"/>
  <c r="AC178" i="19" s="1"/>
  <c r="AC179" i="19" s="1"/>
  <c r="AJ176" i="19"/>
  <c r="AI176" i="19"/>
  <c r="AG176" i="19"/>
  <c r="AF176" i="19"/>
  <c r="AE176" i="19"/>
  <c r="AC176" i="19"/>
  <c r="AJ175" i="19"/>
  <c r="AI175" i="19"/>
  <c r="AG175" i="19"/>
  <c r="AF175" i="19"/>
  <c r="AE175" i="19"/>
  <c r="AJ174" i="19"/>
  <c r="AI174" i="19"/>
  <c r="AG174" i="19"/>
  <c r="AF174" i="19"/>
  <c r="AE174" i="19"/>
  <c r="AJ173" i="19"/>
  <c r="AI173" i="19"/>
  <c r="AG173" i="19"/>
  <c r="AF173" i="19"/>
  <c r="AE173" i="19"/>
  <c r="AJ172" i="19"/>
  <c r="AI172" i="19"/>
  <c r="AG172" i="19"/>
  <c r="AF172" i="19"/>
  <c r="AE172" i="19"/>
  <c r="AC172" i="19"/>
  <c r="AC173" i="19" s="1"/>
  <c r="AC174" i="19" s="1"/>
  <c r="AC175" i="19" s="1"/>
  <c r="AJ171" i="19"/>
  <c r="AI171" i="19"/>
  <c r="AG171" i="19"/>
  <c r="AF171" i="19"/>
  <c r="AE171" i="19"/>
  <c r="AJ170" i="19"/>
  <c r="AI170" i="19"/>
  <c r="AG170" i="19"/>
  <c r="AF170" i="19"/>
  <c r="AE170" i="19"/>
  <c r="AJ169" i="19"/>
  <c r="AI169" i="19"/>
  <c r="AG169" i="19"/>
  <c r="AF169" i="19"/>
  <c r="AE169" i="19"/>
  <c r="AJ161" i="19"/>
  <c r="AI161" i="19"/>
  <c r="AG161" i="19"/>
  <c r="AF161" i="19"/>
  <c r="AE161" i="19"/>
  <c r="AJ160" i="19"/>
  <c r="AI160" i="19"/>
  <c r="AG160" i="19"/>
  <c r="AF160" i="19"/>
  <c r="AE160" i="19"/>
  <c r="AC160" i="19"/>
  <c r="AC161" i="19" s="1"/>
  <c r="AJ159" i="19"/>
  <c r="AI159" i="19"/>
  <c r="AG159" i="19"/>
  <c r="AF159" i="19"/>
  <c r="AE159" i="19"/>
  <c r="AJ158" i="19"/>
  <c r="AI158" i="19"/>
  <c r="AG158" i="19"/>
  <c r="AF158" i="19"/>
  <c r="AE158" i="19"/>
  <c r="AC158" i="19"/>
  <c r="AC159" i="19" s="1"/>
  <c r="AJ157" i="19"/>
  <c r="AI157" i="19"/>
  <c r="AG157" i="19"/>
  <c r="AF157" i="19"/>
  <c r="AE157" i="19"/>
  <c r="AJ156" i="19"/>
  <c r="AI156" i="19"/>
  <c r="AG156" i="19"/>
  <c r="AF156" i="19"/>
  <c r="AE156" i="19"/>
  <c r="AJ155" i="19"/>
  <c r="AI155" i="19"/>
  <c r="AG155" i="19"/>
  <c r="AF155" i="19"/>
  <c r="AE155" i="19"/>
  <c r="AJ154" i="19"/>
  <c r="AI154" i="19"/>
  <c r="AG154" i="19"/>
  <c r="AF154" i="19"/>
  <c r="AE154" i="19"/>
  <c r="AC154" i="19"/>
  <c r="AC155" i="19" s="1"/>
  <c r="AC156" i="19" s="1"/>
  <c r="AC157" i="19" s="1"/>
  <c r="AJ153" i="19"/>
  <c r="AI153" i="19"/>
  <c r="AG153" i="19"/>
  <c r="AF153" i="19"/>
  <c r="AE153" i="19"/>
  <c r="AJ152" i="19"/>
  <c r="AI152" i="19"/>
  <c r="AG152" i="19"/>
  <c r="AF152" i="19"/>
  <c r="AE152" i="19"/>
  <c r="AJ151" i="19"/>
  <c r="AI151" i="19"/>
  <c r="AG151" i="19"/>
  <c r="AF151" i="19"/>
  <c r="AE151" i="19"/>
  <c r="AJ131" i="19"/>
  <c r="AI131" i="19"/>
  <c r="AG131" i="19"/>
  <c r="AF131" i="19"/>
  <c r="AE131" i="19"/>
  <c r="AJ130" i="19"/>
  <c r="AI130" i="19"/>
  <c r="AG130" i="19"/>
  <c r="AF130" i="19"/>
  <c r="AE130" i="19"/>
  <c r="AJ129" i="19"/>
  <c r="AI129" i="19"/>
  <c r="AG129" i="19"/>
  <c r="AF129" i="19"/>
  <c r="AE129" i="19"/>
  <c r="AJ128" i="19"/>
  <c r="AI128" i="19"/>
  <c r="AG128" i="19"/>
  <c r="AF128" i="19"/>
  <c r="AE128" i="19"/>
  <c r="AC128" i="19"/>
  <c r="AC129" i="19" s="1"/>
  <c r="AC130" i="19" s="1"/>
  <c r="AJ127" i="19"/>
  <c r="AI127" i="19"/>
  <c r="AG127" i="19"/>
  <c r="AF127" i="19"/>
  <c r="AE127" i="19"/>
  <c r="AC127" i="19"/>
  <c r="AJ126" i="19"/>
  <c r="AI126" i="19"/>
  <c r="AG126" i="19"/>
  <c r="AF126" i="19"/>
  <c r="AE126" i="19"/>
  <c r="AJ125" i="19"/>
  <c r="AI125" i="19"/>
  <c r="AF125" i="19"/>
  <c r="AE125" i="19"/>
  <c r="AJ118" i="19"/>
  <c r="AI118" i="19"/>
  <c r="AG118" i="19"/>
  <c r="AF118" i="19"/>
  <c r="AE118" i="19"/>
  <c r="AJ117" i="19"/>
  <c r="AI117" i="19"/>
  <c r="AG117" i="19"/>
  <c r="AF117" i="19"/>
  <c r="AE117" i="19"/>
  <c r="AJ116" i="19"/>
  <c r="AI116" i="19"/>
  <c r="AG116" i="19"/>
  <c r="AF116" i="19"/>
  <c r="AE116" i="19"/>
  <c r="AJ115" i="19"/>
  <c r="AI115" i="19"/>
  <c r="AG115" i="19"/>
  <c r="AF115" i="19"/>
  <c r="AE115" i="19"/>
  <c r="AJ114" i="19"/>
  <c r="AI114" i="19"/>
  <c r="AG114" i="19"/>
  <c r="AF114" i="19"/>
  <c r="AE114" i="19"/>
  <c r="AC114" i="19"/>
  <c r="AC115" i="19" s="1"/>
  <c r="AC116" i="19" s="1"/>
  <c r="AC117" i="19" s="1"/>
  <c r="AJ113" i="19"/>
  <c r="AI113" i="19"/>
  <c r="AG113" i="19"/>
  <c r="AF113" i="19"/>
  <c r="AE113" i="19"/>
  <c r="AC113" i="19"/>
  <c r="AJ112" i="19"/>
  <c r="AI112" i="19"/>
  <c r="AG112" i="19"/>
  <c r="AF112" i="19"/>
  <c r="AE112" i="19"/>
  <c r="AJ111" i="19"/>
  <c r="AI111" i="19"/>
  <c r="AG111" i="19"/>
  <c r="AF111" i="19"/>
  <c r="AE111" i="19"/>
  <c r="AC111" i="19"/>
  <c r="AC112" i="19" s="1"/>
  <c r="AJ110" i="19"/>
  <c r="AI110" i="19"/>
  <c r="AG110" i="19"/>
  <c r="AF110" i="19"/>
  <c r="AE110" i="19"/>
  <c r="AC110" i="19"/>
  <c r="AJ109" i="19"/>
  <c r="AI109" i="19"/>
  <c r="AG109" i="19"/>
  <c r="AF109" i="19"/>
  <c r="AE109" i="19"/>
  <c r="AJ108" i="19"/>
  <c r="AI108" i="19"/>
  <c r="AG108" i="19"/>
  <c r="AF108" i="19"/>
  <c r="AE108" i="19"/>
  <c r="AJ107" i="19"/>
  <c r="AI107" i="19"/>
  <c r="AG107" i="19"/>
  <c r="AF107" i="19"/>
  <c r="AE107" i="19"/>
  <c r="AC107" i="19"/>
  <c r="AC108" i="19" s="1"/>
  <c r="AC109" i="19" s="1"/>
  <c r="AJ106" i="19"/>
  <c r="AI106" i="19"/>
  <c r="AG106" i="19"/>
  <c r="AF106" i="19"/>
  <c r="AE106" i="19"/>
  <c r="AC106" i="19"/>
  <c r="AJ105" i="19"/>
  <c r="AI105" i="19"/>
  <c r="AG105" i="19"/>
  <c r="AF105" i="19"/>
  <c r="AE105" i="19"/>
  <c r="AJ104" i="19"/>
  <c r="AI104" i="19"/>
  <c r="AG104" i="19"/>
  <c r="AF104" i="19"/>
  <c r="AE104" i="19"/>
  <c r="AJ97" i="19"/>
  <c r="AI97" i="19"/>
  <c r="AG97" i="19"/>
  <c r="AF97" i="19"/>
  <c r="AE97" i="19"/>
  <c r="AJ96" i="19"/>
  <c r="AI96" i="19"/>
  <c r="AG96" i="19"/>
  <c r="AF96" i="19"/>
  <c r="AE96" i="19"/>
  <c r="AJ95" i="19"/>
  <c r="AI95" i="19"/>
  <c r="AG95" i="19"/>
  <c r="AF95" i="19"/>
  <c r="AE95" i="19"/>
  <c r="AJ94" i="19"/>
  <c r="AI94" i="19"/>
  <c r="AG94" i="19"/>
  <c r="AF94" i="19"/>
  <c r="AE94" i="19"/>
  <c r="AC94" i="19"/>
  <c r="AC95" i="19" s="1"/>
  <c r="AC96" i="19" s="1"/>
  <c r="AJ93" i="19"/>
  <c r="AI93" i="19"/>
  <c r="AG93" i="19"/>
  <c r="AF93" i="19"/>
  <c r="AE93" i="19"/>
  <c r="AC93" i="19"/>
  <c r="AJ92" i="19"/>
  <c r="AI92" i="19"/>
  <c r="AG92" i="19"/>
  <c r="AF92" i="19"/>
  <c r="AE92" i="19"/>
  <c r="AJ91" i="19"/>
  <c r="AI91" i="19"/>
  <c r="AG91" i="19"/>
  <c r="AF91" i="19"/>
  <c r="AE91" i="19"/>
  <c r="AJ90" i="19"/>
  <c r="AI90" i="19"/>
  <c r="AG90" i="19"/>
  <c r="AF90" i="19"/>
  <c r="AE90" i="19"/>
  <c r="AJ89" i="19"/>
  <c r="AI89" i="19"/>
  <c r="AG89" i="19"/>
  <c r="AF89" i="19"/>
  <c r="AE89" i="19"/>
  <c r="AJ88" i="19"/>
  <c r="AI88" i="19"/>
  <c r="AG88" i="19"/>
  <c r="AF88" i="19"/>
  <c r="AE88" i="19"/>
  <c r="AJ87" i="19"/>
  <c r="AI87" i="19"/>
  <c r="AG87" i="19"/>
  <c r="AF87" i="19"/>
  <c r="AE87" i="19"/>
  <c r="AC87" i="19"/>
  <c r="AC88" i="19" s="1"/>
  <c r="AC89" i="19" s="1"/>
  <c r="AJ86" i="19"/>
  <c r="AI86" i="19"/>
  <c r="AG86" i="19"/>
  <c r="AF86" i="19"/>
  <c r="AE86" i="19"/>
  <c r="AC86" i="19"/>
  <c r="B86" i="19"/>
  <c r="C6" i="20" s="1"/>
  <c r="AJ85" i="19"/>
  <c r="AI85" i="19"/>
  <c r="AG85" i="19"/>
  <c r="AF85" i="19"/>
  <c r="AE85" i="19"/>
  <c r="AJ84" i="19"/>
  <c r="AI84" i="19"/>
  <c r="AG84" i="19"/>
  <c r="AF84" i="19"/>
  <c r="AE84" i="19"/>
  <c r="AJ72" i="19"/>
  <c r="AI72" i="19"/>
  <c r="AJ71" i="19"/>
  <c r="AI71" i="19"/>
  <c r="AG71" i="19"/>
  <c r="AF71" i="19"/>
  <c r="AE71" i="19"/>
  <c r="AJ70" i="19"/>
  <c r="AI70" i="19"/>
  <c r="AG70" i="19"/>
  <c r="AF70" i="19"/>
  <c r="AE70" i="19"/>
  <c r="AC70" i="19"/>
  <c r="AC71" i="19" s="1"/>
  <c r="AJ69" i="19"/>
  <c r="AI69" i="19"/>
  <c r="AG69" i="19"/>
  <c r="AF69" i="19"/>
  <c r="AE69" i="19"/>
  <c r="AC69" i="19"/>
  <c r="AJ68" i="19"/>
  <c r="AI68" i="19"/>
  <c r="AG68" i="19"/>
  <c r="AF68" i="19"/>
  <c r="AE68" i="19"/>
  <c r="AJ67" i="19"/>
  <c r="AI67" i="19"/>
  <c r="AG67" i="19"/>
  <c r="AF67" i="19"/>
  <c r="AE67" i="19"/>
  <c r="AJ66" i="19"/>
  <c r="AI66" i="19"/>
  <c r="AG66" i="19"/>
  <c r="AF66" i="19"/>
  <c r="AE66" i="19"/>
  <c r="AJ55" i="19"/>
  <c r="AI55" i="19"/>
  <c r="AG55" i="19"/>
  <c r="AF55" i="19"/>
  <c r="AE55" i="19"/>
  <c r="AE52" i="19"/>
  <c r="U14" i="19"/>
  <c r="Q14" i="19"/>
  <c r="N10" i="19"/>
  <c r="S9" i="19"/>
  <c r="O9" i="19"/>
  <c r="S8" i="19"/>
  <c r="O8" i="19"/>
  <c r="O10" i="19" s="1"/>
  <c r="AA2" i="19"/>
  <c r="D81" i="22"/>
  <c r="D80" i="22"/>
  <c r="D79" i="22"/>
  <c r="D78" i="22"/>
  <c r="D77" i="22"/>
  <c r="H72" i="22"/>
  <c r="H71" i="22"/>
  <c r="R70" i="22"/>
  <c r="Q70" i="22"/>
  <c r="P70" i="22"/>
  <c r="O70" i="22"/>
  <c r="M70" i="22"/>
  <c r="L70" i="22"/>
  <c r="K70" i="22"/>
  <c r="J70" i="22"/>
  <c r="R69" i="22"/>
  <c r="Q69" i="22"/>
  <c r="P69" i="22"/>
  <c r="O69" i="22"/>
  <c r="M69" i="22"/>
  <c r="L69" i="22"/>
  <c r="K69" i="22"/>
  <c r="J69" i="22"/>
  <c r="I69" i="22"/>
  <c r="C69" i="22"/>
  <c r="R67" i="22"/>
  <c r="Q67" i="22"/>
  <c r="P67" i="22"/>
  <c r="O67" i="22"/>
  <c r="M67" i="22"/>
  <c r="L67" i="22"/>
  <c r="K67" i="22"/>
  <c r="J67" i="22"/>
  <c r="I67" i="22"/>
  <c r="C67" i="22"/>
  <c r="R65" i="22"/>
  <c r="Q65" i="22"/>
  <c r="P65" i="22"/>
  <c r="O65" i="22"/>
  <c r="M65" i="22"/>
  <c r="L65" i="22"/>
  <c r="K65" i="22"/>
  <c r="J65" i="22"/>
  <c r="I65" i="22"/>
  <c r="C65" i="22"/>
  <c r="R63" i="22"/>
  <c r="Q63" i="22"/>
  <c r="P63" i="22"/>
  <c r="O63" i="22"/>
  <c r="M63" i="22"/>
  <c r="L63" i="22"/>
  <c r="K63" i="22"/>
  <c r="J63" i="22"/>
  <c r="I63" i="22"/>
  <c r="C63" i="22"/>
  <c r="R61" i="22"/>
  <c r="Q61" i="22"/>
  <c r="P61" i="22"/>
  <c r="O61" i="22"/>
  <c r="M61" i="22"/>
  <c r="L61" i="22"/>
  <c r="K61" i="22"/>
  <c r="J61" i="22"/>
  <c r="I61" i="22"/>
  <c r="C61" i="22"/>
  <c r="R60" i="22"/>
  <c r="Q60" i="22"/>
  <c r="P60" i="22"/>
  <c r="O60" i="22"/>
  <c r="M60" i="22"/>
  <c r="L60" i="22"/>
  <c r="K60" i="22"/>
  <c r="J60" i="22"/>
  <c r="R59" i="22"/>
  <c r="Q59" i="22"/>
  <c r="P59" i="22"/>
  <c r="O59" i="22"/>
  <c r="M59" i="22"/>
  <c r="L59" i="22"/>
  <c r="K59" i="22"/>
  <c r="J59" i="22"/>
  <c r="I59" i="22"/>
  <c r="C59" i="22"/>
  <c r="R58" i="22"/>
  <c r="Q58" i="22"/>
  <c r="P58" i="22"/>
  <c r="O58" i="22"/>
  <c r="M58" i="22"/>
  <c r="L58" i="22"/>
  <c r="K58" i="22"/>
  <c r="J58" i="22"/>
  <c r="R57" i="22"/>
  <c r="Q57" i="22"/>
  <c r="P57" i="22"/>
  <c r="O57" i="22"/>
  <c r="M57" i="22"/>
  <c r="L57" i="22"/>
  <c r="K57" i="22"/>
  <c r="J57" i="22"/>
  <c r="I57" i="22"/>
  <c r="C57" i="22"/>
  <c r="R56" i="22"/>
  <c r="Q56" i="22"/>
  <c r="P56" i="22"/>
  <c r="O56" i="22"/>
  <c r="M56" i="22"/>
  <c r="L56" i="22"/>
  <c r="K56" i="22"/>
  <c r="J56" i="22"/>
  <c r="R55" i="22"/>
  <c r="Q55" i="22"/>
  <c r="P55" i="22"/>
  <c r="O55" i="22"/>
  <c r="M55" i="22"/>
  <c r="L55" i="22"/>
  <c r="K55" i="22"/>
  <c r="J55" i="22"/>
  <c r="I55" i="22"/>
  <c r="C55" i="22"/>
  <c r="R53" i="22"/>
  <c r="Q53" i="22"/>
  <c r="P53" i="22"/>
  <c r="O53" i="22"/>
  <c r="M53" i="22"/>
  <c r="L53" i="22"/>
  <c r="K53" i="22"/>
  <c r="J53" i="22"/>
  <c r="I53" i="22"/>
  <c r="C53" i="22"/>
  <c r="R52" i="22"/>
  <c r="Q52" i="22"/>
  <c r="P52" i="22"/>
  <c r="O52" i="22"/>
  <c r="M52" i="22"/>
  <c r="L52" i="22"/>
  <c r="K52" i="22"/>
  <c r="J52" i="22"/>
  <c r="R51" i="22"/>
  <c r="Q51" i="22"/>
  <c r="P51" i="22"/>
  <c r="O51" i="22"/>
  <c r="M51" i="22"/>
  <c r="L51" i="22"/>
  <c r="K51" i="22"/>
  <c r="J51" i="22"/>
  <c r="I51" i="22"/>
  <c r="C51" i="22"/>
  <c r="R50" i="22"/>
  <c r="Q50" i="22"/>
  <c r="P50" i="22"/>
  <c r="O50" i="22"/>
  <c r="M50" i="22"/>
  <c r="L50" i="22"/>
  <c r="K50" i="22"/>
  <c r="J50" i="22"/>
  <c r="R49" i="22"/>
  <c r="Q49" i="22"/>
  <c r="P49" i="22"/>
  <c r="O49" i="22"/>
  <c r="M49" i="22"/>
  <c r="L49" i="22"/>
  <c r="K49" i="22"/>
  <c r="J49" i="22"/>
  <c r="I49" i="22"/>
  <c r="C49" i="22"/>
  <c r="R47" i="22"/>
  <c r="Q47" i="22"/>
  <c r="P47" i="22"/>
  <c r="O47" i="22"/>
  <c r="M47" i="22"/>
  <c r="L47" i="22"/>
  <c r="K47" i="22"/>
  <c r="J47" i="22"/>
  <c r="I47" i="22"/>
  <c r="C47" i="22"/>
  <c r="R45" i="22"/>
  <c r="Q45" i="22"/>
  <c r="P45" i="22"/>
  <c r="O45" i="22"/>
  <c r="M45" i="22"/>
  <c r="L45" i="22"/>
  <c r="K45" i="22"/>
  <c r="J45" i="22"/>
  <c r="I45" i="22"/>
  <c r="C45" i="22"/>
  <c r="R43" i="22"/>
  <c r="Q43" i="22"/>
  <c r="P43" i="22"/>
  <c r="O43" i="22"/>
  <c r="M43" i="22"/>
  <c r="L43" i="22"/>
  <c r="K43" i="22"/>
  <c r="J43" i="22"/>
  <c r="I43" i="22"/>
  <c r="C43" i="22"/>
  <c r="R42" i="22"/>
  <c r="Q42" i="22"/>
  <c r="P42" i="22"/>
  <c r="O42" i="22"/>
  <c r="M42" i="22"/>
  <c r="L42" i="22"/>
  <c r="K42" i="22"/>
  <c r="J42" i="22"/>
  <c r="R41" i="22"/>
  <c r="Q41" i="22"/>
  <c r="P41" i="22"/>
  <c r="O41" i="22"/>
  <c r="M41" i="22"/>
  <c r="L41" i="22"/>
  <c r="K41" i="22"/>
  <c r="J41" i="22"/>
  <c r="I41" i="22"/>
  <c r="C41" i="22"/>
  <c r="R39" i="22"/>
  <c r="Q39" i="22"/>
  <c r="P39" i="22"/>
  <c r="O39" i="22"/>
  <c r="M39" i="22"/>
  <c r="L39" i="22"/>
  <c r="K39" i="22"/>
  <c r="J39" i="22"/>
  <c r="I39" i="22"/>
  <c r="C39" i="22"/>
  <c r="R37" i="22"/>
  <c r="Q37" i="22"/>
  <c r="P37" i="22"/>
  <c r="O37" i="22"/>
  <c r="M37" i="22"/>
  <c r="L37" i="22"/>
  <c r="K37" i="22"/>
  <c r="J37" i="22"/>
  <c r="I37" i="22"/>
  <c r="C37" i="22"/>
  <c r="R35" i="22"/>
  <c r="Q35" i="22"/>
  <c r="P35" i="22"/>
  <c r="O35" i="22"/>
  <c r="M35" i="22"/>
  <c r="L35" i="22"/>
  <c r="K35" i="22"/>
  <c r="J35" i="22"/>
  <c r="I35" i="22"/>
  <c r="C35" i="22"/>
  <c r="R33" i="22"/>
  <c r="R71" i="22" s="1"/>
  <c r="Q33" i="22"/>
  <c r="Q71" i="22" s="1"/>
  <c r="P33" i="22"/>
  <c r="O33" i="22"/>
  <c r="O71" i="22" s="1"/>
  <c r="M33" i="22"/>
  <c r="M71" i="22" s="1"/>
  <c r="L33" i="22"/>
  <c r="L71" i="22" s="1"/>
  <c r="K33" i="22"/>
  <c r="K71" i="22" s="1"/>
  <c r="J33" i="22"/>
  <c r="J71" i="22" s="1"/>
  <c r="I33" i="22"/>
  <c r="C33" i="22"/>
  <c r="R32" i="22"/>
  <c r="R72" i="22" s="1"/>
  <c r="R73" i="22" s="1"/>
  <c r="Q32" i="22"/>
  <c r="Q72" i="22" s="1"/>
  <c r="Q73" i="22" s="1"/>
  <c r="P32" i="22"/>
  <c r="P72" i="22" s="1"/>
  <c r="O32" i="22"/>
  <c r="M32" i="22"/>
  <c r="M72" i="22" s="1"/>
  <c r="M73" i="22" s="1"/>
  <c r="L32" i="22"/>
  <c r="L72" i="22" s="1"/>
  <c r="L73" i="22" s="1"/>
  <c r="K32" i="22"/>
  <c r="K72" i="22" s="1"/>
  <c r="J32" i="22"/>
  <c r="I31" i="22"/>
  <c r="I71" i="22" s="1"/>
  <c r="C31" i="22"/>
  <c r="D12" i="22"/>
  <c r="D11" i="22"/>
  <c r="D10" i="22"/>
  <c r="D9" i="22"/>
  <c r="D8" i="22"/>
  <c r="K73" i="22" l="1"/>
  <c r="J72" i="22"/>
  <c r="J73" i="22" s="1"/>
  <c r="O72" i="22"/>
  <c r="O73" i="22" s="1"/>
  <c r="B93" i="19"/>
  <c r="P71" i="22"/>
  <c r="P73" i="22" s="1"/>
  <c r="S10" i="19"/>
  <c r="S14" i="19"/>
  <c r="U15" i="19" s="1"/>
  <c r="O14" i="19"/>
  <c r="V14" i="19"/>
  <c r="R14" i="19"/>
  <c r="N14" i="19"/>
  <c r="T14" i="19"/>
  <c r="T15" i="19" s="1"/>
  <c r="P14" i="19"/>
  <c r="P15" i="19" s="1"/>
  <c r="U9" i="19"/>
  <c r="Q9" i="19"/>
  <c r="AF52" i="19"/>
  <c r="T9" i="19"/>
  <c r="P9" i="19"/>
  <c r="V9" i="19"/>
  <c r="R9" i="19"/>
  <c r="U8" i="19"/>
  <c r="U10" i="19" s="1"/>
  <c r="Q8" i="19"/>
  <c r="Q10" i="19" s="1"/>
  <c r="T8" i="19"/>
  <c r="T10" i="19" s="1"/>
  <c r="P8" i="19"/>
  <c r="P10" i="19" s="1"/>
  <c r="V8" i="19"/>
  <c r="V10" i="19" s="1"/>
  <c r="R8" i="19"/>
  <c r="R10" i="19" s="1"/>
  <c r="O15" i="19" l="1"/>
  <c r="S15" i="19"/>
  <c r="C7" i="20"/>
  <c r="B106" i="19"/>
  <c r="Q15" i="19"/>
  <c r="C8" i="20" l="1"/>
  <c r="B110" i="19"/>
  <c r="C9" i="20" l="1"/>
  <c r="B114" i="19"/>
  <c r="B127" i="19" l="1"/>
  <c r="C10" i="20"/>
  <c r="B154" i="19" l="1"/>
  <c r="C11" i="20"/>
  <c r="C12" i="20" l="1"/>
  <c r="B158" i="19"/>
  <c r="B172" i="19" l="1"/>
  <c r="C13" i="20"/>
  <c r="C14" i="20" l="1"/>
  <c r="B176" i="19"/>
  <c r="C15" i="20" l="1"/>
  <c r="B183" i="19"/>
  <c r="C16" i="20" l="1"/>
  <c r="B190" i="19"/>
  <c r="C17" i="20" l="1"/>
  <c r="B198" i="19"/>
  <c r="B202" i="19" l="1"/>
  <c r="C18" i="20"/>
  <c r="C19" i="20" l="1"/>
  <c r="B206" i="19"/>
  <c r="C20" i="20" l="1"/>
  <c r="B210" i="19"/>
  <c r="B214" i="19" l="1"/>
  <c r="C21" i="20"/>
  <c r="B218" i="19" l="1"/>
  <c r="C22" i="20"/>
  <c r="B222" i="19" l="1"/>
  <c r="C23" i="20"/>
  <c r="C24" i="20" l="1"/>
  <c r="B229" i="19"/>
  <c r="C25" i="20" l="1"/>
  <c r="B233" i="19"/>
  <c r="B237" i="19" l="1"/>
  <c r="C26" i="20"/>
  <c r="B241" i="19" l="1"/>
  <c r="C27" i="20"/>
  <c r="C28" i="20" l="1"/>
  <c r="B245" i="19"/>
  <c r="C29" i="20" l="1"/>
  <c r="B249" i="19"/>
  <c r="B253" i="19" l="1"/>
  <c r="C30" i="20"/>
  <c r="B257" i="19" l="1"/>
  <c r="C31" i="20"/>
  <c r="C32" i="20" l="1"/>
  <c r="B261" i="19"/>
  <c r="C33" i="20" l="1"/>
  <c r="B265" i="19"/>
  <c r="C34" i="20" l="1"/>
  <c r="B272" i="19"/>
  <c r="B276" i="19" l="1"/>
  <c r="C35" i="20"/>
  <c r="C36" i="20" l="1"/>
  <c r="B283" i="19"/>
  <c r="B287" i="19" l="1"/>
  <c r="C37" i="20"/>
  <c r="B291" i="19" l="1"/>
  <c r="C38" i="20"/>
  <c r="C39" i="20" l="1"/>
  <c r="B299" i="19"/>
  <c r="C40" i="20" l="1"/>
  <c r="B303" i="19"/>
  <c r="C41" i="20" l="1"/>
  <c r="B307" i="19"/>
  <c r="C42" i="20" l="1"/>
  <c r="B311" i="19"/>
  <c r="B318" i="19" l="1"/>
  <c r="C43" i="20"/>
  <c r="C44" i="20" l="1"/>
  <c r="B322" i="19"/>
  <c r="C45" i="20" l="1"/>
  <c r="B326" i="19"/>
  <c r="C46" i="20" l="1"/>
  <c r="B330" i="19"/>
  <c r="C47" i="20" l="1"/>
  <c r="B334" i="19"/>
  <c r="B338" i="19" l="1"/>
  <c r="C48" i="20"/>
  <c r="C49" i="20" l="1"/>
  <c r="B345" i="19"/>
  <c r="C50" i="20" l="1"/>
  <c r="B352" i="19"/>
  <c r="B356" i="19" l="1"/>
  <c r="C51" i="20"/>
  <c r="B360" i="19" l="1"/>
  <c r="C52" i="20"/>
  <c r="C53" i="20" l="1"/>
  <c r="B364" i="19"/>
  <c r="C54" i="20" l="1"/>
  <c r="B371" i="19"/>
  <c r="C55" i="20" l="1"/>
  <c r="B378" i="19"/>
  <c r="C56" i="20" l="1"/>
  <c r="B382" i="19"/>
  <c r="B386" i="19" l="1"/>
  <c r="C57" i="20"/>
  <c r="B390" i="19" l="1"/>
  <c r="C58" i="20"/>
  <c r="C59" i="20" l="1"/>
  <c r="B397" i="19"/>
  <c r="B401" i="19" l="1"/>
  <c r="C60" i="20"/>
  <c r="C61" i="20" l="1"/>
  <c r="B405" i="19"/>
  <c r="C62" i="20" l="1"/>
  <c r="B409" i="19"/>
  <c r="C63" i="20" s="1"/>
</calcChain>
</file>

<file path=xl/sharedStrings.xml><?xml version="1.0" encoding="utf-8"?>
<sst xmlns="http://schemas.openxmlformats.org/spreadsheetml/2006/main" count="866" uniqueCount="545">
  <si>
    <t>設問フラグ</t>
    <rPh sb="0" eb="2">
      <t>セツモン</t>
    </rPh>
    <phoneticPr fontId="1"/>
  </si>
  <si>
    <t>自己評価実施組織欄</t>
    <rPh sb="0" eb="2">
      <t>ジコ</t>
    </rPh>
    <rPh sb="2" eb="4">
      <t>ヒョウカ</t>
    </rPh>
    <rPh sb="4" eb="6">
      <t>ジッシ</t>
    </rPh>
    <rPh sb="6" eb="8">
      <t>ソシキ</t>
    </rPh>
    <rPh sb="8" eb="9">
      <t>ラン</t>
    </rPh>
    <phoneticPr fontId="1"/>
  </si>
  <si>
    <t>適合</t>
    <rPh sb="0" eb="2">
      <t>テキゴウ</t>
    </rPh>
    <phoneticPr fontId="1"/>
  </si>
  <si>
    <t>準適合</t>
    <rPh sb="0" eb="1">
      <t>ジュン</t>
    </rPh>
    <rPh sb="1" eb="3">
      <t>テキゴウ</t>
    </rPh>
    <phoneticPr fontId="1"/>
  </si>
  <si>
    <t>不適合</t>
    <rPh sb="0" eb="3">
      <t>フテキゴウ</t>
    </rPh>
    <phoneticPr fontId="1"/>
  </si>
  <si>
    <t>非該当</t>
    <rPh sb="0" eb="3">
      <t>ヒガイトウ</t>
    </rPh>
    <phoneticPr fontId="1"/>
  </si>
  <si>
    <t>No</t>
    <phoneticPr fontId="1"/>
  </si>
  <si>
    <t>大分類</t>
    <rPh sb="0" eb="1">
      <t>ダイ</t>
    </rPh>
    <rPh sb="1" eb="3">
      <t>ブンルイ</t>
    </rPh>
    <phoneticPr fontId="1"/>
  </si>
  <si>
    <t>小分類</t>
    <rPh sb="0" eb="3">
      <t>ショウブンルイ</t>
    </rPh>
    <phoneticPr fontId="1"/>
  </si>
  <si>
    <t>設問</t>
    <rPh sb="0" eb="2">
      <t>セツモン</t>
    </rPh>
    <phoneticPr fontId="1"/>
  </si>
  <si>
    <t>自己評
価結果</t>
    <rPh sb="0" eb="2">
      <t>ジコ</t>
    </rPh>
    <rPh sb="2" eb="3">
      <t>ヒョウ</t>
    </rPh>
    <rPh sb="4" eb="5">
      <t>カ</t>
    </rPh>
    <rPh sb="5" eb="7">
      <t>ケッカ</t>
    </rPh>
    <phoneticPr fontId="1"/>
  </si>
  <si>
    <t>判定
結果</t>
    <rPh sb="0" eb="2">
      <t>ハンテイ</t>
    </rPh>
    <rPh sb="3" eb="5">
      <t>ケッカ</t>
    </rPh>
    <phoneticPr fontId="1"/>
  </si>
  <si>
    <t>判定根拠・メモ等</t>
    <phoneticPr fontId="1"/>
  </si>
  <si>
    <t>実施確認</t>
    <rPh sb="0" eb="2">
      <t>ジッシ</t>
    </rPh>
    <rPh sb="2" eb="4">
      <t>カクニン</t>
    </rPh>
    <phoneticPr fontId="1"/>
  </si>
  <si>
    <t>共通管理</t>
    <rPh sb="0" eb="2">
      <t>キョウツウ</t>
    </rPh>
    <rPh sb="2" eb="4">
      <t>カンリ</t>
    </rPh>
    <phoneticPr fontId="1"/>
  </si>
  <si>
    <t>基準の有無確認</t>
    <rPh sb="0" eb="2">
      <t>キジュン</t>
    </rPh>
    <rPh sb="3" eb="5">
      <t>ウム</t>
    </rPh>
    <rPh sb="5" eb="7">
      <t>カクニン</t>
    </rPh>
    <phoneticPr fontId="1"/>
  </si>
  <si>
    <t xml:space="preserve">(5）購買製品ごとに管理基準の適合状況の判定方法と記録方法を記載して下さい </t>
    <rPh sb="20" eb="22">
      <t>ハンテイ</t>
    </rPh>
    <rPh sb="22" eb="24">
      <t>ホウホウ</t>
    </rPh>
    <rPh sb="25" eb="27">
      <t>キロク</t>
    </rPh>
    <rPh sb="27" eb="29">
      <t>ホウホウ</t>
    </rPh>
    <rPh sb="30" eb="32">
      <t>キサイ</t>
    </rPh>
    <rPh sb="34" eb="35">
      <t>クダ</t>
    </rPh>
    <phoneticPr fontId="1"/>
  </si>
  <si>
    <t xml:space="preserve">(4）下記の製造工程における誤使用・混入・混在・汚染防止の具体的な管理方法を記載して下さい </t>
  </si>
  <si>
    <t xml:space="preserve">(2)確認内容と確認頻度を記載して下さい </t>
    <rPh sb="3" eb="5">
      <t>カクニン</t>
    </rPh>
    <rPh sb="5" eb="7">
      <t>ナイヨウ</t>
    </rPh>
    <rPh sb="8" eb="10">
      <t>カクニン</t>
    </rPh>
    <rPh sb="10" eb="12">
      <t>ヒンド</t>
    </rPh>
    <rPh sb="13" eb="15">
      <t>キサイ</t>
    </rPh>
    <rPh sb="17" eb="18">
      <t>クダ</t>
    </rPh>
    <phoneticPr fontId="1"/>
  </si>
  <si>
    <t xml:space="preserve"> 5.2.2 方針</t>
    <rPh sb="7" eb="9">
      <t>ホウシン</t>
    </rPh>
    <phoneticPr fontId="1"/>
  </si>
  <si>
    <t xml:space="preserve"> 5.3.2 目標及びそれを達成するための計画策定</t>
  </si>
  <si>
    <t xml:space="preserve"> 5.4.2 力量</t>
    <rPh sb="7" eb="9">
      <t>リキリョウ</t>
    </rPh>
    <phoneticPr fontId="1"/>
  </si>
  <si>
    <t xml:space="preserve"> 5.4.5 文書化した情報</t>
    <rPh sb="7" eb="10">
      <t>ブンショカ</t>
    </rPh>
    <rPh sb="12" eb="14">
      <t>ジョウホウ</t>
    </rPh>
    <phoneticPr fontId="1"/>
  </si>
  <si>
    <t xml:space="preserve"> 5.5.2.1 顧客とのコミュニケーション</t>
    <rPh sb="9" eb="11">
      <t>コキャク</t>
    </rPh>
    <phoneticPr fontId="1"/>
  </si>
  <si>
    <t xml:space="preserve"> 5.5.6 変更の管理</t>
    <rPh sb="7" eb="9">
      <t>ヘンコウ</t>
    </rPh>
    <rPh sb="10" eb="12">
      <t>カンリ</t>
    </rPh>
    <phoneticPr fontId="1"/>
  </si>
  <si>
    <t>フォーマット名：［</t>
    <rPh sb="6" eb="7">
      <t>メイ</t>
    </rPh>
    <phoneticPr fontId="1"/>
  </si>
  <si>
    <t>【評価結果】</t>
    <rPh sb="1" eb="3">
      <t>ヒョウカ</t>
    </rPh>
    <rPh sb="3" eb="5">
      <t>ケッカ</t>
    </rPh>
    <phoneticPr fontId="1"/>
  </si>
  <si>
    <t>設問数</t>
    <rPh sb="0" eb="2">
      <t>セツモン</t>
    </rPh>
    <rPh sb="2" eb="3">
      <t>スウ</t>
    </rPh>
    <phoneticPr fontId="1"/>
  </si>
  <si>
    <t>評価結果確認組織</t>
    <rPh sb="0" eb="2">
      <t>ヒョウカ</t>
    </rPh>
    <rPh sb="2" eb="4">
      <t>ケッカ</t>
    </rPh>
    <rPh sb="4" eb="6">
      <t>カクニン</t>
    </rPh>
    <rPh sb="6" eb="8">
      <t>ソシキ</t>
    </rPh>
    <phoneticPr fontId="1"/>
  </si>
  <si>
    <t>会社名</t>
    <rPh sb="0" eb="2">
      <t>カイシャ</t>
    </rPh>
    <rPh sb="2" eb="3">
      <t>メイ</t>
    </rPh>
    <phoneticPr fontId="1"/>
  </si>
  <si>
    <t>日本語</t>
    <rPh sb="0" eb="3">
      <t>ニホンゴ</t>
    </rPh>
    <phoneticPr fontId="1"/>
  </si>
  <si>
    <t>英語</t>
    <rPh sb="0" eb="2">
      <t>エイゴ</t>
    </rPh>
    <phoneticPr fontId="1"/>
  </si>
  <si>
    <t>部署名</t>
    <rPh sb="0" eb="2">
      <t>ブショ</t>
    </rPh>
    <rPh sb="2" eb="3">
      <t>メイ</t>
    </rPh>
    <phoneticPr fontId="1"/>
  </si>
  <si>
    <t>サイト名</t>
    <rPh sb="3" eb="4">
      <t>メイ</t>
    </rPh>
    <phoneticPr fontId="1"/>
  </si>
  <si>
    <t>役職</t>
    <rPh sb="0" eb="2">
      <t>ヤクショク</t>
    </rPh>
    <phoneticPr fontId="1"/>
  </si>
  <si>
    <t>合計</t>
    <rPh sb="0" eb="2">
      <t>ゴウケイ</t>
    </rPh>
    <phoneticPr fontId="1"/>
  </si>
  <si>
    <t>氏名</t>
    <rPh sb="0" eb="2">
      <t>シメイ</t>
    </rPh>
    <phoneticPr fontId="1"/>
  </si>
  <si>
    <t>評価結果確認年月日</t>
    <rPh sb="0" eb="2">
      <t>ヒョウカ</t>
    </rPh>
    <rPh sb="2" eb="4">
      <t>ケッカ</t>
    </rPh>
    <rPh sb="4" eb="6">
      <t>カクニン</t>
    </rPh>
    <rPh sb="6" eb="9">
      <t>ネンガッピ</t>
    </rPh>
    <phoneticPr fontId="1"/>
  </si>
  <si>
    <t>-</t>
    <phoneticPr fontId="1"/>
  </si>
  <si>
    <t xml:space="preserve"> 5.5.2.2 ＣｉＰ管理基準の明確化</t>
    <rPh sb="12" eb="14">
      <t>カンリ</t>
    </rPh>
    <rPh sb="14" eb="16">
      <t>キジュン</t>
    </rPh>
    <rPh sb="17" eb="20">
      <t>メイカクカ</t>
    </rPh>
    <phoneticPr fontId="1"/>
  </si>
  <si>
    <t xml:space="preserve">(1) 具体的な確認方法を記載して下さい </t>
    <rPh sb="4" eb="7">
      <t>グタイテキ</t>
    </rPh>
    <rPh sb="10" eb="12">
      <t>ホウホウ</t>
    </rPh>
    <phoneticPr fontId="1"/>
  </si>
  <si>
    <t xml:space="preserve">(3) 変更前に顧客へ報告している時期・手段等を記載して下さい </t>
    <rPh sb="17" eb="19">
      <t>ジキ</t>
    </rPh>
    <rPh sb="20" eb="22">
      <t>シュダン</t>
    </rPh>
    <rPh sb="22" eb="23">
      <t>トウ</t>
    </rPh>
    <rPh sb="24" eb="26">
      <t>キサイ</t>
    </rPh>
    <rPh sb="28" eb="29">
      <t>クダ</t>
    </rPh>
    <phoneticPr fontId="1"/>
  </si>
  <si>
    <t>(4) 結果を記録する文書と判定の承認者名称を記載して下さい</t>
    <rPh sb="4" eb="6">
      <t>ケッカ</t>
    </rPh>
    <rPh sb="11" eb="13">
      <t>ブンショ</t>
    </rPh>
    <rPh sb="14" eb="16">
      <t>ハンテイ</t>
    </rPh>
    <rPh sb="17" eb="19">
      <t>ショウニン</t>
    </rPh>
    <rPh sb="19" eb="20">
      <t>シャ</t>
    </rPh>
    <rPh sb="20" eb="22">
      <t>メイショウ</t>
    </rPh>
    <rPh sb="23" eb="25">
      <t>キサイ</t>
    </rPh>
    <rPh sb="27" eb="28">
      <t>クダ</t>
    </rPh>
    <phoneticPr fontId="1"/>
  </si>
  <si>
    <t>(1)不適合品発生時における下記報告手順を要求している文書名と要求している内容を記載して下さい</t>
    <rPh sb="14" eb="16">
      <t>カキ</t>
    </rPh>
    <rPh sb="16" eb="18">
      <t>ホウコク</t>
    </rPh>
    <rPh sb="18" eb="20">
      <t>テジュン</t>
    </rPh>
    <rPh sb="21" eb="23">
      <t>ヨウキュウ</t>
    </rPh>
    <rPh sb="27" eb="29">
      <t>ブンショ</t>
    </rPh>
    <rPh sb="29" eb="30">
      <t>メイ</t>
    </rPh>
    <rPh sb="31" eb="33">
      <t>ヨウキュウ</t>
    </rPh>
    <rPh sb="37" eb="39">
      <t>ナイヨウ</t>
    </rPh>
    <rPh sb="40" eb="42">
      <t>キサイ</t>
    </rPh>
    <rPh sb="44" eb="45">
      <t>クダ</t>
    </rPh>
    <phoneticPr fontId="1"/>
  </si>
  <si>
    <t xml:space="preserve"> 5.1.3 ＣｉＰ管理の適用範囲の決定</t>
    <rPh sb="10" eb="12">
      <t>カンリ</t>
    </rPh>
    <rPh sb="13" eb="15">
      <t>テキヨウ</t>
    </rPh>
    <rPh sb="15" eb="17">
      <t>ハンイ</t>
    </rPh>
    <rPh sb="18" eb="20">
      <t>ケッテイ</t>
    </rPh>
    <phoneticPr fontId="1"/>
  </si>
  <si>
    <t xml:space="preserve"> 5.5.3 設計・開発におけるＣｉＰ管理</t>
    <phoneticPr fontId="1"/>
  </si>
  <si>
    <t xml:space="preserve"> 5.5.4.2 供給者におけるＣｉＰの管理状況の確認</t>
    <phoneticPr fontId="1"/>
  </si>
  <si>
    <t xml:space="preserve"> 5.5.4.4 外部委託先におけるＣｉＰの管理状況の確認</t>
    <phoneticPr fontId="1"/>
  </si>
  <si>
    <t>●</t>
    <phoneticPr fontId="1"/>
  </si>
  <si>
    <t>共通管理</t>
    <phoneticPr fontId="1"/>
  </si>
  <si>
    <t>工程管理</t>
    <phoneticPr fontId="1"/>
  </si>
  <si>
    <t xml:space="preserve">(2) 「購買に関する管理基準」の供給者への周知方法と周知時期を記載して下さい </t>
    <phoneticPr fontId="1"/>
  </si>
  <si>
    <t xml:space="preserve">(6) どのように確認しているかを記載して下さい </t>
    <phoneticPr fontId="1"/>
  </si>
  <si>
    <t>＜回答例＞
・合否判定記録
・供給者評価結果一覧</t>
    <phoneticPr fontId="1"/>
  </si>
  <si>
    <t>―</t>
    <phoneticPr fontId="1"/>
  </si>
  <si>
    <t>＜回答例＞
・テストピース分析レポート（めっき工程の場合）</t>
    <phoneticPr fontId="1"/>
  </si>
  <si>
    <t xml:space="preserve"> 5.5.5.3 識別及びトレーサビリティ</t>
    <phoneticPr fontId="1"/>
  </si>
  <si>
    <t xml:space="preserve"> 5.5.8 不適合品発生時における対応</t>
    <phoneticPr fontId="1"/>
  </si>
  <si>
    <t>＜回答例＞
・是正措置報告書</t>
    <phoneticPr fontId="1"/>
  </si>
  <si>
    <t xml:space="preserve"> 5.1.4 ＣｉＰ管理の実施</t>
    <rPh sb="10" eb="12">
      <t>カンリ</t>
    </rPh>
    <rPh sb="13" eb="15">
      <t>ジッシ</t>
    </rPh>
    <phoneticPr fontId="1"/>
  </si>
  <si>
    <t>(設問無し）</t>
    <phoneticPr fontId="1"/>
  </si>
  <si>
    <t>（設問が無いため回答不要）</t>
    <rPh sb="1" eb="3">
      <t>セツモン</t>
    </rPh>
    <rPh sb="4" eb="5">
      <t>ナ</t>
    </rPh>
    <rPh sb="8" eb="10">
      <t>カイトウ</t>
    </rPh>
    <rPh sb="10" eb="12">
      <t>フヨウ</t>
    </rPh>
    <phoneticPr fontId="1"/>
  </si>
  <si>
    <t>（評価対象外）</t>
    <rPh sb="1" eb="3">
      <t>ヒョウカ</t>
    </rPh>
    <rPh sb="3" eb="5">
      <t>タイショウ</t>
    </rPh>
    <rPh sb="5" eb="6">
      <t>ガイ</t>
    </rPh>
    <phoneticPr fontId="1"/>
  </si>
  <si>
    <t>参考</t>
    <rPh sb="0" eb="2">
      <t>サンコウ</t>
    </rPh>
    <phoneticPr fontId="1"/>
  </si>
  <si>
    <t>有</t>
    <rPh sb="0" eb="1">
      <t>アリ</t>
    </rPh>
    <phoneticPr fontId="1"/>
  </si>
  <si>
    <t>無</t>
    <rPh sb="0" eb="1">
      <t>ナシ</t>
    </rPh>
    <phoneticPr fontId="1"/>
  </si>
  <si>
    <t xml:space="preserve">(1) ＣｉＰ管理に関わる文書（本チェックシートで確認した文書）の体系及び管理方法が分かる文書化された情報を記載して下さい </t>
    <rPh sb="33" eb="35">
      <t>タイケイ</t>
    </rPh>
    <rPh sb="35" eb="36">
      <t>オヨ</t>
    </rPh>
    <rPh sb="37" eb="39">
      <t>カンリ</t>
    </rPh>
    <rPh sb="39" eb="41">
      <t>ホウホウ</t>
    </rPh>
    <rPh sb="42" eb="43">
      <t>ワ</t>
    </rPh>
    <rPh sb="45" eb="48">
      <t>ブンショカ</t>
    </rPh>
    <rPh sb="51" eb="53">
      <t>ジョウホウ</t>
    </rPh>
    <rPh sb="54" eb="56">
      <t>キサイ</t>
    </rPh>
    <rPh sb="58" eb="59">
      <t>クダ</t>
    </rPh>
    <phoneticPr fontId="1"/>
  </si>
  <si>
    <t xml:space="preserve"> 5.5.7 製品の引渡し</t>
    <rPh sb="7" eb="9">
      <t>セイヒン</t>
    </rPh>
    <phoneticPr fontId="1"/>
  </si>
  <si>
    <t xml:space="preserve"> 5.5.5.1 製造工程における管理　（変換工程の管理）</t>
    <rPh sb="21" eb="23">
      <t>ヘンカン</t>
    </rPh>
    <rPh sb="23" eb="25">
      <t>コウテイ</t>
    </rPh>
    <rPh sb="26" eb="28">
      <t>カンリ</t>
    </rPh>
    <phoneticPr fontId="1"/>
  </si>
  <si>
    <t xml:space="preserve"> 5.5.4.3 受入れ時におけるＣｉＰ管理</t>
    <rPh sb="20" eb="22">
      <t>カンリ</t>
    </rPh>
    <phoneticPr fontId="1"/>
  </si>
  <si>
    <t xml:space="preserve"> 5.1組織の状況</t>
    <rPh sb="4" eb="6">
      <t>ソシキ</t>
    </rPh>
    <rPh sb="7" eb="9">
      <t>ジョウキョウ</t>
    </rPh>
    <phoneticPr fontId="1"/>
  </si>
  <si>
    <t xml:space="preserve"> 5.1.1 組織及びその状況の理解</t>
    <rPh sb="7" eb="9">
      <t>ソシキ</t>
    </rPh>
    <rPh sb="9" eb="10">
      <t>オヨ</t>
    </rPh>
    <rPh sb="13" eb="15">
      <t>ジョウキョウ</t>
    </rPh>
    <rPh sb="16" eb="18">
      <t>リカイ</t>
    </rPh>
    <phoneticPr fontId="1"/>
  </si>
  <si>
    <t xml:space="preserve"> 5.1.2 利害関係者のニーズ及び期待の理解</t>
    <phoneticPr fontId="1"/>
  </si>
  <si>
    <t xml:space="preserve"> 5.2 リーダシップ</t>
    <phoneticPr fontId="1"/>
  </si>
  <si>
    <t xml:space="preserve"> 5.2.1 リーダシップ及びコミットメント</t>
    <phoneticPr fontId="1"/>
  </si>
  <si>
    <t xml:space="preserve"> 5.3 計画</t>
    <rPh sb="5" eb="7">
      <t>ケイカク</t>
    </rPh>
    <phoneticPr fontId="1"/>
  </si>
  <si>
    <t xml:space="preserve"> 5.3.1 リスク及び機会への取組み</t>
    <phoneticPr fontId="1"/>
  </si>
  <si>
    <t xml:space="preserve"> 5.4 支援</t>
    <rPh sb="5" eb="7">
      <t>シエン</t>
    </rPh>
    <phoneticPr fontId="1"/>
  </si>
  <si>
    <t xml:space="preserve"> 5.4.1 資源</t>
    <rPh sb="7" eb="9">
      <t>シゲン</t>
    </rPh>
    <phoneticPr fontId="1"/>
  </si>
  <si>
    <t xml:space="preserve"> 5.4.3 認識</t>
    <rPh sb="7" eb="9">
      <t>ニンシキ</t>
    </rPh>
    <phoneticPr fontId="1"/>
  </si>
  <si>
    <t xml:space="preserve"> 5.4.4 コミュニケーション</t>
    <phoneticPr fontId="1"/>
  </si>
  <si>
    <t xml:space="preserve"> 5.4.4.1 内部コミュニケーション</t>
    <rPh sb="9" eb="11">
      <t>ナイブ</t>
    </rPh>
    <phoneticPr fontId="1"/>
  </si>
  <si>
    <t xml:space="preserve"> 5.5 運用</t>
    <rPh sb="5" eb="7">
      <t>ウンヨウ</t>
    </rPh>
    <phoneticPr fontId="1"/>
  </si>
  <si>
    <t xml:space="preserve"> 5.5.1 運用の計画及び管理</t>
    <rPh sb="7" eb="9">
      <t>ウンヨウ</t>
    </rPh>
    <rPh sb="10" eb="12">
      <t>ケイカク</t>
    </rPh>
    <rPh sb="12" eb="13">
      <t>オヨ</t>
    </rPh>
    <rPh sb="14" eb="16">
      <t>カンリ</t>
    </rPh>
    <phoneticPr fontId="1"/>
  </si>
  <si>
    <t xml:space="preserve"> 5.5.4 外部から提供される製品の管理</t>
    <phoneticPr fontId="1"/>
  </si>
  <si>
    <t xml:space="preserve"> 5.5.5 製造及び保管におけるＣｉＰ管理</t>
    <phoneticPr fontId="1"/>
  </si>
  <si>
    <t xml:space="preserve">(4) 再発防止策の水平展開をすることを定めた内容を記載して下さい </t>
    <rPh sb="23" eb="25">
      <t>ナイヨウ</t>
    </rPh>
    <rPh sb="26" eb="28">
      <t>キサイ</t>
    </rPh>
    <rPh sb="30" eb="31">
      <t>クダ</t>
    </rPh>
    <phoneticPr fontId="1"/>
  </si>
  <si>
    <r>
      <t>(a) リスト化された文書名</t>
    </r>
    <r>
      <rPr>
        <sz val="11"/>
        <color rgb="FF0070C0"/>
        <rFont val="Meiryo UI"/>
        <family val="3"/>
        <charset val="128"/>
      </rPr>
      <t>：</t>
    </r>
    <r>
      <rPr>
        <sz val="11"/>
        <color theme="1"/>
        <rFont val="Meiryo UI"/>
        <family val="3"/>
        <charset val="128"/>
      </rPr>
      <t xml:space="preserve">
　[
(b) 管理レベルが記載された文書名</t>
    </r>
    <r>
      <rPr>
        <sz val="11"/>
        <color rgb="FF0070C0"/>
        <rFont val="Meiryo UI"/>
        <family val="3"/>
        <charset val="128"/>
      </rPr>
      <t>：</t>
    </r>
    <r>
      <rPr>
        <sz val="11"/>
        <color theme="1"/>
        <rFont val="Meiryo UI"/>
        <family val="3"/>
        <charset val="128"/>
      </rPr>
      <t xml:space="preserve">
　[
(c) 参照標準類</t>
    </r>
    <r>
      <rPr>
        <sz val="11"/>
        <color rgb="FF0070C0"/>
        <rFont val="Meiryo UI"/>
        <family val="3"/>
        <charset val="128"/>
      </rPr>
      <t>：</t>
    </r>
    <r>
      <rPr>
        <sz val="11"/>
        <color theme="1"/>
        <rFont val="Meiryo UI"/>
        <family val="3"/>
        <charset val="128"/>
      </rPr>
      <t xml:space="preserve">
　[
(d) 基準の見直し手順が記載された文書名</t>
    </r>
    <r>
      <rPr>
        <sz val="11"/>
        <color rgb="FF0070C0"/>
        <rFont val="Meiryo UI"/>
        <family val="3"/>
        <charset val="128"/>
      </rPr>
      <t>：</t>
    </r>
    <r>
      <rPr>
        <sz val="11"/>
        <color theme="1"/>
        <rFont val="Meiryo UI"/>
        <family val="3"/>
        <charset val="128"/>
      </rPr>
      <t xml:space="preserve">
　[
(e) 関係部署への伝達手順が記載された文書名</t>
    </r>
    <r>
      <rPr>
        <sz val="11"/>
        <color rgb="FF0070C0"/>
        <rFont val="Meiryo UI"/>
        <family val="3"/>
        <charset val="128"/>
      </rPr>
      <t>：</t>
    </r>
    <r>
      <rPr>
        <sz val="11"/>
        <color theme="1"/>
        <rFont val="Meiryo UI"/>
        <family val="3"/>
        <charset val="128"/>
      </rPr>
      <t xml:space="preserve">
　[</t>
    </r>
    <rPh sb="7" eb="8">
      <t>カ</t>
    </rPh>
    <rPh sb="11" eb="13">
      <t>ブンショ</t>
    </rPh>
    <rPh sb="13" eb="14">
      <t>メイ</t>
    </rPh>
    <rPh sb="23" eb="25">
      <t>カンリ</t>
    </rPh>
    <rPh sb="29" eb="31">
      <t>キサイ</t>
    </rPh>
    <rPh sb="34" eb="37">
      <t>ブンショメイ</t>
    </rPh>
    <rPh sb="46" eb="48">
      <t>サンショウ</t>
    </rPh>
    <rPh sb="48" eb="50">
      <t>ヒョウジュン</t>
    </rPh>
    <rPh sb="50" eb="51">
      <t>ルイ</t>
    </rPh>
    <rPh sb="60" eb="62">
      <t>キジュン</t>
    </rPh>
    <rPh sb="63" eb="65">
      <t>ミナオ</t>
    </rPh>
    <rPh sb="66" eb="68">
      <t>テジュン</t>
    </rPh>
    <rPh sb="69" eb="71">
      <t>キサイ</t>
    </rPh>
    <rPh sb="74" eb="76">
      <t>ブンショ</t>
    </rPh>
    <rPh sb="76" eb="77">
      <t>メイ</t>
    </rPh>
    <rPh sb="86" eb="88">
      <t>カンケイ</t>
    </rPh>
    <rPh sb="88" eb="90">
      <t>ブショ</t>
    </rPh>
    <rPh sb="92" eb="94">
      <t>デンタツ</t>
    </rPh>
    <rPh sb="94" eb="96">
      <t>テジュン</t>
    </rPh>
    <rPh sb="97" eb="99">
      <t>キサイ</t>
    </rPh>
    <rPh sb="102" eb="105">
      <t>ブンショメイ</t>
    </rPh>
    <phoneticPr fontId="1"/>
  </si>
  <si>
    <r>
      <t>(a) 文書名　／　管理方法概要</t>
    </r>
    <r>
      <rPr>
        <sz val="11"/>
        <color rgb="FF0070C0"/>
        <rFont val="Meiryo UI"/>
        <family val="3"/>
        <charset val="128"/>
      </rPr>
      <t>：</t>
    </r>
    <r>
      <rPr>
        <sz val="11"/>
        <rFont val="Meiryo UI"/>
        <family val="3"/>
        <charset val="128"/>
      </rPr>
      <t xml:space="preserve">
[
[
(b) 記録</t>
    </r>
    <r>
      <rPr>
        <sz val="11"/>
        <color rgb="FF0070C0"/>
        <rFont val="Meiryo UI"/>
        <family val="3"/>
        <charset val="128"/>
      </rPr>
      <t>：</t>
    </r>
    <r>
      <rPr>
        <sz val="11"/>
        <rFont val="Meiryo UI"/>
        <family val="3"/>
        <charset val="128"/>
      </rPr>
      <t xml:space="preserve">
[</t>
    </r>
    <rPh sb="4" eb="7">
      <t>ブンショメイ</t>
    </rPh>
    <rPh sb="10" eb="12">
      <t>カンリ</t>
    </rPh>
    <rPh sb="12" eb="14">
      <t>ホウホウ</t>
    </rPh>
    <rPh sb="14" eb="16">
      <t>ガイヨウ</t>
    </rPh>
    <rPh sb="28" eb="30">
      <t>キロク</t>
    </rPh>
    <phoneticPr fontId="1"/>
  </si>
  <si>
    <t xml:space="preserve">＜回答例＞
 ・目標改訂：XX年X月X日
 ・計画改訂：XX年X月X日
</t>
    <phoneticPr fontId="1"/>
  </si>
  <si>
    <t>＜回答例＞
・「内部監査規程」
・「ＣｉＰ管理規程」 
  第○項：マネジメントレビュー</t>
    <phoneticPr fontId="1"/>
  </si>
  <si>
    <t xml:space="preserve"> 実施項目　（製品含有化学物質（ＣｉＰ)管理ガイドライン第4.0版より）</t>
    <rPh sb="7" eb="9">
      <t>セイヒン</t>
    </rPh>
    <rPh sb="9" eb="11">
      <t>ガンユウ</t>
    </rPh>
    <rPh sb="11" eb="13">
      <t>カガク</t>
    </rPh>
    <rPh sb="13" eb="15">
      <t>ブッシツ</t>
    </rPh>
    <rPh sb="20" eb="22">
      <t>カンリ</t>
    </rPh>
    <rPh sb="28" eb="29">
      <t>ダイ</t>
    </rPh>
    <rPh sb="32" eb="33">
      <t>ハン</t>
    </rPh>
    <phoneticPr fontId="1"/>
  </si>
  <si>
    <t>(a) 方針を表明した文書等：
[
(b) 周知方法：
[</t>
    <rPh sb="13" eb="14">
      <t>ナド</t>
    </rPh>
    <rPh sb="24" eb="26">
      <t>ホウホウ</t>
    </rPh>
    <phoneticPr fontId="1"/>
  </si>
  <si>
    <t>ＣｉＰ管理の方針を明確にした方針文書名等を記載して下さい</t>
    <rPh sb="3" eb="5">
      <t>カンリ</t>
    </rPh>
    <rPh sb="16" eb="17">
      <t>ブン</t>
    </rPh>
    <rPh sb="17" eb="18">
      <t>ショ</t>
    </rPh>
    <rPh sb="19" eb="20">
      <t>ナド</t>
    </rPh>
    <phoneticPr fontId="1"/>
  </si>
  <si>
    <t>(a) 顧客が順守する必要がある法規制及び業界基準：
［　　　
(b) ＣｉＰ情報：
［
(c) ＣｉＰ管理に関する情報：
［
(d) 顧客からの苦情等：
［</t>
    <rPh sb="4" eb="6">
      <t>コキャク</t>
    </rPh>
    <rPh sb="7" eb="9">
      <t>ジュンシュ</t>
    </rPh>
    <rPh sb="11" eb="13">
      <t>ヒツヨウ</t>
    </rPh>
    <rPh sb="16" eb="17">
      <t>ホウ</t>
    </rPh>
    <rPh sb="17" eb="19">
      <t>キセイ</t>
    </rPh>
    <rPh sb="19" eb="20">
      <t>オヨ</t>
    </rPh>
    <rPh sb="21" eb="23">
      <t>ギョウカイ</t>
    </rPh>
    <rPh sb="23" eb="25">
      <t>キジュン</t>
    </rPh>
    <rPh sb="39" eb="41">
      <t>ジョウホウ</t>
    </rPh>
    <rPh sb="52" eb="54">
      <t>カンリ</t>
    </rPh>
    <rPh sb="55" eb="56">
      <t>カン</t>
    </rPh>
    <rPh sb="58" eb="60">
      <t>ジョウホウ</t>
    </rPh>
    <rPh sb="68" eb="70">
      <t>コキャク</t>
    </rPh>
    <rPh sb="73" eb="75">
      <t>クジョウ</t>
    </rPh>
    <rPh sb="75" eb="76">
      <t>ナド</t>
    </rPh>
    <phoneticPr fontId="1"/>
  </si>
  <si>
    <t>(a) 顧客が順守する必要がある法規制及び業界基準：
［
(b) ＣｉＰ情報：
［
(c) ＣｉＰ管理に関する情報： 
［
(d) 顧客からの苦情に関する情報：
［</t>
    <rPh sb="66" eb="68">
      <t>コキャク</t>
    </rPh>
    <rPh sb="71" eb="73">
      <t>クジョウ</t>
    </rPh>
    <rPh sb="74" eb="75">
      <t>カン</t>
    </rPh>
    <rPh sb="77" eb="79">
      <t>ジョウホウ</t>
    </rPh>
    <phoneticPr fontId="1"/>
  </si>
  <si>
    <t xml:space="preserve">＜回答例＞
(a) 顧客が順守する必要がある法規制及び業界基準：
  ［顧客のグリーン調達基準書等の受領確認記録］
(b) ＣｉＰ情報：
  ［ＣｉＰ情報の調査回答記録］
(c) ＣｉＰ管理に関する情報：
  ［顧客からのＣｉＰ管理に関する評価への回答記録］
(d) 顧客からの苦情に関する情報
　［顧客からの苦情に関する回答記録］
</t>
    <phoneticPr fontId="1"/>
  </si>
  <si>
    <t>＜回答例＞
・chemSHERPA
・JAMA/JAPIAシート
・不使用証明書/成分表
＜管理の注意ポイント＞
・管理基準に対する適合・不適合が判断できる情報を入手しているかを確認する事</t>
    <phoneticPr fontId="1"/>
  </si>
  <si>
    <t>(1) 供給者に要求しているＣｉＰ管理の規程・基準の名称を記載して下さい</t>
    <rPh sb="20" eb="22">
      <t>キテイ</t>
    </rPh>
    <rPh sb="23" eb="25">
      <t>キジュン</t>
    </rPh>
    <phoneticPr fontId="1"/>
  </si>
  <si>
    <t xml:space="preserve">(4) 供給者を評価した記録名を記載して下さい </t>
    <rPh sb="14" eb="15">
      <t>メイ</t>
    </rPh>
    <phoneticPr fontId="1"/>
  </si>
  <si>
    <t xml:space="preserve">(2) 受け入れ確認した記録名を記載して下さい </t>
    <rPh sb="14" eb="15">
      <t>メイ</t>
    </rPh>
    <phoneticPr fontId="1"/>
  </si>
  <si>
    <t xml:space="preserve">(1) ＣｉＰ管理に関する管理方法を外部委託先に伝達した文書名等を記載して下さい </t>
    <rPh sb="24" eb="26">
      <t>デンタツ</t>
    </rPh>
    <rPh sb="28" eb="30">
      <t>ブンショ</t>
    </rPh>
    <rPh sb="30" eb="31">
      <t>メイ</t>
    </rPh>
    <rPh sb="31" eb="32">
      <t>ナド</t>
    </rPh>
    <phoneticPr fontId="1"/>
  </si>
  <si>
    <t xml:space="preserve">(3) 管理の結果の記録名を記載して下さい </t>
    <rPh sb="12" eb="13">
      <t>メイ</t>
    </rPh>
    <phoneticPr fontId="1"/>
  </si>
  <si>
    <t xml:space="preserve">(2) 必要な是正処置を実施した記録名を記載して下さい </t>
    <rPh sb="4" eb="6">
      <t>ヒツヨウ</t>
    </rPh>
    <rPh sb="7" eb="9">
      <t>ゼセイ</t>
    </rPh>
    <rPh sb="16" eb="18">
      <t>キロク</t>
    </rPh>
    <rPh sb="18" eb="19">
      <t>メイ</t>
    </rPh>
    <rPh sb="20" eb="22">
      <t>キサイ</t>
    </rPh>
    <rPh sb="24" eb="25">
      <t>クダ</t>
    </rPh>
    <phoneticPr fontId="1"/>
  </si>
  <si>
    <t>(3) ＣｉＰ管理に関するトップマネジメントのレビュー結果の記録名を記載して下さい</t>
    <rPh sb="27" eb="29">
      <t>ケッカ</t>
    </rPh>
    <rPh sb="32" eb="33">
      <t>メイ</t>
    </rPh>
    <rPh sb="38" eb="39">
      <t>クダ</t>
    </rPh>
    <phoneticPr fontId="1"/>
  </si>
  <si>
    <t xml:space="preserve">ＣｉＰ管理方針が明確になっていますか
(a) トップマネジメントはＣｉＰ管理を適切に取組むために方針を表明していますか 
(b) 関係部署に周知されていますか
</t>
    <rPh sb="3" eb="5">
      <t>カンリ</t>
    </rPh>
    <rPh sb="5" eb="7">
      <t>ホウシン</t>
    </rPh>
    <rPh sb="8" eb="10">
      <t>メイカク</t>
    </rPh>
    <rPh sb="67" eb="69">
      <t>ブショ</t>
    </rPh>
    <phoneticPr fontId="1"/>
  </si>
  <si>
    <t>自己評価実施組織</t>
  </si>
  <si>
    <t>自己評価実施組織</t>
    <rPh sb="0" eb="2">
      <t>ジコ</t>
    </rPh>
    <rPh sb="2" eb="4">
      <t>ヒョウカ</t>
    </rPh>
    <rPh sb="4" eb="6">
      <t>ジッシ</t>
    </rPh>
    <rPh sb="6" eb="8">
      <t>ソシキ</t>
    </rPh>
    <phoneticPr fontId="1"/>
  </si>
  <si>
    <t>会社名</t>
    <rPh sb="0" eb="3">
      <t>カイシャメイ</t>
    </rPh>
    <phoneticPr fontId="1"/>
  </si>
  <si>
    <t>【最終確認結果】</t>
    <rPh sb="1" eb="3">
      <t>サイシュウ</t>
    </rPh>
    <rPh sb="3" eb="5">
      <t>カクニン</t>
    </rPh>
    <rPh sb="5" eb="7">
      <t>ケッカ</t>
    </rPh>
    <phoneticPr fontId="1"/>
  </si>
  <si>
    <t>【コメント】</t>
    <phoneticPr fontId="1"/>
  </si>
  <si>
    <t>評価結果別数
／該当項目数</t>
    <rPh sb="0" eb="2">
      <t>ヒョウカ</t>
    </rPh>
    <rPh sb="2" eb="4">
      <t>ケッカ</t>
    </rPh>
    <rPh sb="4" eb="5">
      <t>ベツ</t>
    </rPh>
    <rPh sb="5" eb="6">
      <t>スウ</t>
    </rPh>
    <rPh sb="8" eb="10">
      <t>ガイトウ</t>
    </rPh>
    <rPh sb="10" eb="12">
      <t>コウモク</t>
    </rPh>
    <rPh sb="12" eb="13">
      <t>スウ</t>
    </rPh>
    <phoneticPr fontId="1"/>
  </si>
  <si>
    <t>--</t>
    <phoneticPr fontId="1"/>
  </si>
  <si>
    <t>[各項目の説明]</t>
  </si>
  <si>
    <t>実施項目</t>
    <phoneticPr fontId="1"/>
  </si>
  <si>
    <t>設　問</t>
    <phoneticPr fontId="1"/>
  </si>
  <si>
    <t>＜設問のフラグについて＞</t>
    <phoneticPr fontId="1"/>
  </si>
  <si>
    <t>自己評価実施組織欄</t>
    <phoneticPr fontId="1"/>
  </si>
  <si>
    <t>評価結果確認組織</t>
    <rPh sb="6" eb="8">
      <t>ソシキ</t>
    </rPh>
    <phoneticPr fontId="1"/>
  </si>
  <si>
    <t>評価結果確認組織欄</t>
    <rPh sb="6" eb="8">
      <t>ソシキ</t>
    </rPh>
    <phoneticPr fontId="1"/>
  </si>
  <si>
    <t>[記入要領]</t>
    <phoneticPr fontId="1"/>
  </si>
  <si>
    <t>適合</t>
    <phoneticPr fontId="1"/>
  </si>
  <si>
    <t>認証期限</t>
    <rPh sb="0" eb="2">
      <t>ニンショウ</t>
    </rPh>
    <rPh sb="2" eb="4">
      <t>キゲン</t>
    </rPh>
    <phoneticPr fontId="1"/>
  </si>
  <si>
    <t>所在地</t>
    <rPh sb="0" eb="3">
      <t>ショザイチ</t>
    </rPh>
    <phoneticPr fontId="1"/>
  </si>
  <si>
    <t>記入責任者</t>
    <rPh sb="0" eb="2">
      <t>キニュウ</t>
    </rPh>
    <rPh sb="2" eb="4">
      <t>セキニン</t>
    </rPh>
    <rPh sb="4" eb="5">
      <t>シャ</t>
    </rPh>
    <phoneticPr fontId="1"/>
  </si>
  <si>
    <t>連絡先</t>
    <rPh sb="0" eb="3">
      <t>レンラクサキ</t>
    </rPh>
    <phoneticPr fontId="1"/>
  </si>
  <si>
    <t>設問番号</t>
    <rPh sb="0" eb="2">
      <t>セツモン</t>
    </rPh>
    <rPh sb="2" eb="4">
      <t>バンゴウ</t>
    </rPh>
    <phoneticPr fontId="1"/>
  </si>
  <si>
    <t>設問内容</t>
    <rPh sb="0" eb="2">
      <t>セツモン</t>
    </rPh>
    <rPh sb="2" eb="4">
      <t>ナイヨウ</t>
    </rPh>
    <phoneticPr fontId="1"/>
  </si>
  <si>
    <t>評価項目</t>
    <rPh sb="0" eb="2">
      <t>ヒョウカ</t>
    </rPh>
    <rPh sb="2" eb="4">
      <t>コウモク</t>
    </rPh>
    <phoneticPr fontId="1"/>
  </si>
  <si>
    <t>大分類</t>
    <rPh sb="0" eb="3">
      <t>ダイブンルイ</t>
    </rPh>
    <phoneticPr fontId="1"/>
  </si>
  <si>
    <t xml:space="preserve">ＣｉＰ管理の仕組みを適用する範囲が明確になっていますか 
</t>
    <phoneticPr fontId="1"/>
  </si>
  <si>
    <t xml:space="preserve">(3) 目標及び実施計画を関係部署に周知していますか　
</t>
    <rPh sb="15" eb="17">
      <t>ブショ</t>
    </rPh>
    <phoneticPr fontId="1"/>
  </si>
  <si>
    <t xml:space="preserve">(1) ＣｉＰ管理に関わる文書（本チェックシートで確認した文書）を管理していますか
</t>
    <phoneticPr fontId="1"/>
  </si>
  <si>
    <t xml:space="preserve">(2) ＣｉＰ管理に関する運用記録を保管していますか
</t>
    <phoneticPr fontId="1"/>
  </si>
  <si>
    <t xml:space="preserve">(1) 受入時に購買製品が購買管理基準を満たしていることを確認していますか
</t>
    <phoneticPr fontId="1"/>
  </si>
  <si>
    <t xml:space="preserve">(1) ＣｉＰ管理に関する管理項目/管理内容を外部委託先に文書等で伝達していますか
</t>
    <rPh sb="33" eb="35">
      <t>デンタツ</t>
    </rPh>
    <phoneticPr fontId="1"/>
  </si>
  <si>
    <t xml:space="preserve">(4) 上記(2)～(3)の管理を実施する手順が文書化されていますか
</t>
    <phoneticPr fontId="1"/>
  </si>
  <si>
    <t xml:space="preserve">(1) 変更管理の対象となる事項を明確にしていますか
</t>
    <phoneticPr fontId="1"/>
  </si>
  <si>
    <t xml:space="preserve">(4) 再発防止策の水平展開をするための手順を定め実施していますか
</t>
    <phoneticPr fontId="1"/>
  </si>
  <si>
    <t>定判終最</t>
    <rPh sb="0" eb="1">
      <t>サダム</t>
    </rPh>
    <rPh sb="1" eb="2">
      <t>ハン</t>
    </rPh>
    <rPh sb="2" eb="3">
      <t>オ</t>
    </rPh>
    <rPh sb="3" eb="4">
      <t>モット</t>
    </rPh>
    <phoneticPr fontId="1"/>
  </si>
  <si>
    <t>評価結果確認組織</t>
    <phoneticPr fontId="1"/>
  </si>
  <si>
    <t>設問レベル</t>
    <rPh sb="0" eb="2">
      <t>セツモン</t>
    </rPh>
    <phoneticPr fontId="1"/>
  </si>
  <si>
    <t>評価結果</t>
    <rPh sb="0" eb="2">
      <t>ヒョウカ</t>
    </rPh>
    <rPh sb="2" eb="4">
      <t>ケッカ</t>
    </rPh>
    <phoneticPr fontId="1"/>
  </si>
  <si>
    <t>評価結果確認組織欄</t>
    <rPh sb="0" eb="2">
      <t>ヒョウカ</t>
    </rPh>
    <rPh sb="2" eb="4">
      <t>ケッカ</t>
    </rPh>
    <rPh sb="4" eb="6">
      <t>カクニン</t>
    </rPh>
    <rPh sb="6" eb="8">
      <t>ソシキ</t>
    </rPh>
    <rPh sb="8" eb="9">
      <t>ラン</t>
    </rPh>
    <phoneticPr fontId="1"/>
  </si>
  <si>
    <t>＊2 その他の公的認証を取得している場合に記載</t>
    <rPh sb="18" eb="20">
      <t>バアイ</t>
    </rPh>
    <phoneticPr fontId="1"/>
  </si>
  <si>
    <t>その他 *2</t>
    <rPh sb="2" eb="3">
      <t>タ</t>
    </rPh>
    <phoneticPr fontId="1"/>
  </si>
  <si>
    <t>IEC QC 080000</t>
    <phoneticPr fontId="1"/>
  </si>
  <si>
    <t>ISO14001</t>
    <phoneticPr fontId="1"/>
  </si>
  <si>
    <t>ISO9001</t>
    <phoneticPr fontId="1"/>
  </si>
  <si>
    <t>認証№</t>
    <rPh sb="0" eb="2">
      <t>ニンショウ</t>
    </rPh>
    <phoneticPr fontId="1"/>
  </si>
  <si>
    <t>認証機関名</t>
    <rPh sb="0" eb="2">
      <t>ニンショウ</t>
    </rPh>
    <rPh sb="2" eb="4">
      <t>キカン</t>
    </rPh>
    <rPh sb="4" eb="5">
      <t>メイ</t>
    </rPh>
    <phoneticPr fontId="1"/>
  </si>
  <si>
    <t>取得年月日 *1</t>
    <rPh sb="0" eb="2">
      <t>シュトク</t>
    </rPh>
    <rPh sb="2" eb="5">
      <t>ネンガッピ</t>
    </rPh>
    <phoneticPr fontId="1"/>
  </si>
  <si>
    <t>規格名</t>
    <rPh sb="0" eb="2">
      <t>キカク</t>
    </rPh>
    <rPh sb="2" eb="3">
      <t>メイ</t>
    </rPh>
    <phoneticPr fontId="1"/>
  </si>
  <si>
    <t>Tel</t>
    <phoneticPr fontId="1"/>
  </si>
  <si>
    <t>E-mail</t>
    <phoneticPr fontId="1"/>
  </si>
  <si>
    <t>部署</t>
    <rPh sb="0" eb="2">
      <t>ブショ</t>
    </rPh>
    <phoneticPr fontId="1"/>
  </si>
  <si>
    <t>生産品目</t>
    <rPh sb="0" eb="2">
      <t>セイサン</t>
    </rPh>
    <rPh sb="2" eb="4">
      <t>ヒンモク</t>
    </rPh>
    <phoneticPr fontId="1"/>
  </si>
  <si>
    <t>自己評価実施年月日</t>
    <phoneticPr fontId="1"/>
  </si>
  <si>
    <t>自己評価実施組織</t>
    <phoneticPr fontId="1"/>
  </si>
  <si>
    <t>回答日：</t>
    <rPh sb="0" eb="2">
      <t>カイトウ</t>
    </rPh>
    <rPh sb="2" eb="3">
      <t>ヒ</t>
    </rPh>
    <phoneticPr fontId="1"/>
  </si>
  <si>
    <t xml:space="preserve">(2) 不適合品発生時に応急措置として波及範囲を特定し拡散を防止し識別管理するための手順を定め実施していますか
</t>
    <phoneticPr fontId="1"/>
  </si>
  <si>
    <t>＜適合判断基準＞
適　合：誤使用・汚染防止の適切な管理方法が文書化されている
不適合：文書化されていない</t>
    <phoneticPr fontId="1"/>
  </si>
  <si>
    <t>ベーシック</t>
  </si>
  <si>
    <t>ベーシック</t>
    <phoneticPr fontId="1"/>
  </si>
  <si>
    <t>アドバンス</t>
  </si>
  <si>
    <t>アドバンス</t>
    <phoneticPr fontId="1"/>
  </si>
  <si>
    <t>ベーシック</t>
    <phoneticPr fontId="1"/>
  </si>
  <si>
    <t>アドバンス</t>
    <phoneticPr fontId="1"/>
  </si>
  <si>
    <t>ベーシック</t>
    <phoneticPr fontId="1"/>
  </si>
  <si>
    <t>部署名</t>
    <rPh sb="0" eb="2">
      <t>ブショ</t>
    </rPh>
    <rPh sb="2" eb="3">
      <t>メイ</t>
    </rPh>
    <phoneticPr fontId="1"/>
  </si>
  <si>
    <t>役職</t>
    <rPh sb="0" eb="2">
      <t>ヤクショク</t>
    </rPh>
    <phoneticPr fontId="1"/>
  </si>
  <si>
    <t>氏名</t>
    <rPh sb="0" eb="2">
      <t>シメイ</t>
    </rPh>
    <phoneticPr fontId="1"/>
  </si>
  <si>
    <t>＜適合判断基準＞
適　合：具体的に周知の取組みがある
準適合：取組に課題がある 
不適合：取組の実績がない</t>
    <rPh sb="41" eb="44">
      <t>フテキゴウ</t>
    </rPh>
    <phoneticPr fontId="1"/>
  </si>
  <si>
    <t>＜適合判断基準＞
適　合：管理すべき文書及び管理方法を定めた文書化された情報がある
準適合：記述に漏れなどの不備がある
不適合：管理すべき文書及び管理方法を定めた文書化された情報がない</t>
    <rPh sb="1" eb="3">
      <t>テキゴウ</t>
    </rPh>
    <rPh sb="3" eb="5">
      <t>ハンダン</t>
    </rPh>
    <rPh sb="5" eb="7">
      <t>キジュン</t>
    </rPh>
    <rPh sb="13" eb="15">
      <t>カンリ</t>
    </rPh>
    <rPh sb="18" eb="20">
      <t>ブンショ</t>
    </rPh>
    <rPh sb="20" eb="21">
      <t>オヨ</t>
    </rPh>
    <rPh sb="22" eb="24">
      <t>カンリ</t>
    </rPh>
    <rPh sb="24" eb="26">
      <t>ホウホウ</t>
    </rPh>
    <rPh sb="27" eb="28">
      <t>サダ</t>
    </rPh>
    <rPh sb="30" eb="33">
      <t>ブンショカ</t>
    </rPh>
    <rPh sb="36" eb="38">
      <t>ジョウホウ</t>
    </rPh>
    <rPh sb="42" eb="45">
      <t>ジュンテキゴウ</t>
    </rPh>
    <rPh sb="46" eb="48">
      <t>キジュツ</t>
    </rPh>
    <rPh sb="49" eb="50">
      <t>モ</t>
    </rPh>
    <rPh sb="54" eb="56">
      <t>フビ</t>
    </rPh>
    <phoneticPr fontId="1"/>
  </si>
  <si>
    <t>＜適合判断基準＞
適　合：自社の管理項目に対応する記録がある
準適合：自社の管理項目に対応する記録等の漏れがある
不適合：自社の管理項目に対応する記録がない</t>
    <rPh sb="1" eb="3">
      <t>テキゴウ</t>
    </rPh>
    <rPh sb="3" eb="5">
      <t>ハンダン</t>
    </rPh>
    <rPh sb="5" eb="7">
      <t>キジュン</t>
    </rPh>
    <rPh sb="49" eb="50">
      <t>ナド</t>
    </rPh>
    <rPh sb="57" eb="60">
      <t>フテキゴウ</t>
    </rPh>
    <phoneticPr fontId="1"/>
  </si>
  <si>
    <r>
      <t>(a) 教育訓練の運用ルールを定めた文書名</t>
    </r>
    <r>
      <rPr>
        <sz val="11"/>
        <color theme="1"/>
        <rFont val="Meiryo UI"/>
        <family val="3"/>
        <charset val="128"/>
      </rPr>
      <t xml:space="preserve">
［　　　　　　　　　　　　　　　　　
(b) 主な個別教育の訓練内容と記録</t>
    </r>
    <r>
      <rPr>
        <sz val="11"/>
        <color theme="1"/>
        <rFont val="Meiryo UI"/>
        <family val="3"/>
        <charset val="128"/>
      </rPr>
      <t xml:space="preserve">
1) 対象者：［　　　　　　　　　　　　　　
　訓練内容：［
　記録：[　　
2) 対象者：［　　　　　　　　　　　　　　
   訓練内容：［
   記録：［
3) 対象者：［　　　　　　　　　　　　　　
  訓練内容：［
  記録：［　　　　　　　　　　　　</t>
    </r>
    <rPh sb="4" eb="6">
      <t>キョウイク</t>
    </rPh>
    <rPh sb="6" eb="8">
      <t>クンレン</t>
    </rPh>
    <rPh sb="9" eb="11">
      <t>ウンヨウ</t>
    </rPh>
    <rPh sb="15" eb="16">
      <t>サダ</t>
    </rPh>
    <rPh sb="45" eb="46">
      <t>オモ</t>
    </rPh>
    <rPh sb="47" eb="49">
      <t>コベツ</t>
    </rPh>
    <rPh sb="49" eb="51">
      <t>キョウイク</t>
    </rPh>
    <rPh sb="52" eb="56">
      <t>クンレンナイヨウ</t>
    </rPh>
    <rPh sb="63" eb="66">
      <t>タイショウシャ</t>
    </rPh>
    <rPh sb="84" eb="86">
      <t>クンレン</t>
    </rPh>
    <rPh sb="86" eb="88">
      <t>ナイヨウ</t>
    </rPh>
    <rPh sb="92" eb="94">
      <t>キロク</t>
    </rPh>
    <rPh sb="135" eb="137">
      <t>キロク</t>
    </rPh>
    <rPh sb="174" eb="176">
      <t>キロク</t>
    </rPh>
    <phoneticPr fontId="1"/>
  </si>
  <si>
    <t>＜適合判断基準＞
適　合：各段階のＣｉＰ管理基準について定められている
準適合：ＣｉＰ管理基準に不備がある
不適合：定められていない</t>
    <rPh sb="36" eb="39">
      <t>ジュンテキゴウ</t>
    </rPh>
    <rPh sb="45" eb="47">
      <t>キジュン</t>
    </rPh>
    <rPh sb="54" eb="57">
      <t>フテキゴウ</t>
    </rPh>
    <phoneticPr fontId="1"/>
  </si>
  <si>
    <t>＜適合判断基準＞
適　合：供給者より入手するフォーマットが明確になっている
不適合：供給者より入手するフォーマットが明確になっていない</t>
    <rPh sb="38" eb="41">
      <t>フテキゴウ</t>
    </rPh>
    <rPh sb="58" eb="60">
      <t>メイカク</t>
    </rPh>
    <phoneticPr fontId="1"/>
  </si>
  <si>
    <t>＜適合判断基準＞
適　合：受入検査の結果の記録があること
準適合：記録に不備がある場合
不適合：記録の仕組みがない場合</t>
    <phoneticPr fontId="1"/>
  </si>
  <si>
    <t>＜適合判断基準＞
適　合：手順が文書化されている
準適合：一部不備がある
不適合：文書化されていない</t>
    <phoneticPr fontId="1"/>
  </si>
  <si>
    <r>
      <t>＜回答例＞
・「工程管理規程</t>
    </r>
    <r>
      <rPr>
        <sz val="11"/>
        <rFont val="Meiryo UI"/>
        <family val="3"/>
        <charset val="128"/>
      </rPr>
      <t>」 第○○項：変換工程管理 「作業手順書」</t>
    </r>
    <phoneticPr fontId="1"/>
  </si>
  <si>
    <r>
      <t>＜回答例＞
・「工程管理規程</t>
    </r>
    <r>
      <rPr>
        <sz val="11"/>
        <rFont val="Meiryo UI"/>
        <family val="3"/>
        <charset val="128"/>
      </rPr>
      <t>」  第○○項：使用禁止物質管理 切替生産手順</t>
    </r>
    <phoneticPr fontId="1"/>
  </si>
  <si>
    <t>＜適合判断基準＞
適　合：変更管理の対象となる事項を明文化している
準適合：明文化されていないが変更管理の対象となる事例を回答出来る
不適合：変更管理の対象が定まっていない</t>
    <rPh sb="34" eb="37">
      <t>ジュンテキゴウ</t>
    </rPh>
    <rPh sb="67" eb="70">
      <t>フテキゴウ</t>
    </rPh>
    <phoneticPr fontId="1"/>
  </si>
  <si>
    <t xml:space="preserve">(8) 適切と判断している誤使用・汚染防止の管理方法の例を記載して下さい </t>
    <rPh sb="4" eb="6">
      <t>テキセツ</t>
    </rPh>
    <rPh sb="7" eb="9">
      <t>ハンダン</t>
    </rPh>
    <rPh sb="13" eb="16">
      <t>ゴシヨウ</t>
    </rPh>
    <rPh sb="19" eb="21">
      <t>ボウシ</t>
    </rPh>
    <rPh sb="22" eb="24">
      <t>カンリ</t>
    </rPh>
    <rPh sb="24" eb="26">
      <t>ホウホウ</t>
    </rPh>
    <rPh sb="27" eb="28">
      <t>レイ</t>
    </rPh>
    <rPh sb="29" eb="31">
      <t>キサイ</t>
    </rPh>
    <rPh sb="33" eb="34">
      <t>クダ</t>
    </rPh>
    <phoneticPr fontId="1"/>
  </si>
  <si>
    <t xml:space="preserve">(7) 供給者がＣｉＰ管理基準で定める使用禁止物質の汚染の恐れのある工程・材料の有無について把握するために確認している内容を記載して下さい </t>
    <rPh sb="16" eb="17">
      <t>サダ</t>
    </rPh>
    <rPh sb="53" eb="55">
      <t>カクニン</t>
    </rPh>
    <rPh sb="59" eb="61">
      <t>ナイヨウ</t>
    </rPh>
    <rPh sb="62" eb="64">
      <t>キサイ</t>
    </rPh>
    <rPh sb="66" eb="67">
      <t>クダ</t>
    </rPh>
    <phoneticPr fontId="1"/>
  </si>
  <si>
    <t>ベーシック レベル</t>
    <phoneticPr fontId="1"/>
  </si>
  <si>
    <t>アドバンス レベル</t>
    <phoneticPr fontId="1"/>
  </si>
  <si>
    <t>設問フラグ</t>
    <rPh sb="0" eb="2">
      <t>セツモン</t>
    </rPh>
    <phoneticPr fontId="1"/>
  </si>
  <si>
    <t>B</t>
    <phoneticPr fontId="1"/>
  </si>
  <si>
    <t>A</t>
    <phoneticPr fontId="1"/>
  </si>
  <si>
    <t>標</t>
    <rPh sb="0" eb="1">
      <t>ヒョウ</t>
    </rPh>
    <phoneticPr fontId="1"/>
  </si>
  <si>
    <t>評価</t>
    <rPh sb="0" eb="2">
      <t>ヒョウカ</t>
    </rPh>
    <phoneticPr fontId="1"/>
  </si>
  <si>
    <t>自己</t>
    <rPh sb="0" eb="2">
      <t>ジコ</t>
    </rPh>
    <phoneticPr fontId="1"/>
  </si>
  <si>
    <t>アドバンス</t>
    <phoneticPr fontId="1"/>
  </si>
  <si>
    <t>セレクト</t>
    <phoneticPr fontId="1"/>
  </si>
  <si>
    <t>適合判断基準，回答例，管理の注意ポイント</t>
  </si>
  <si>
    <t>適合判断基準：記入要領で記載する適合判断基準について，各設問ごとに適合，準適合，不適合の目安を記載
回答例：各設問の意図に応じた回答の例を参考に記載
管理の注意ポイント：当該設問について適合判断を行う上で，参考となる情報を記載</t>
  </si>
  <si>
    <t>＜各設問への適合判断基準＞　※設問ごとに適合判断基準の記載がある場合は，その記述を目安として判断すること</t>
    <rPh sb="41" eb="43">
      <t>メヤス</t>
    </rPh>
    <rPh sb="46" eb="48">
      <t>ハンダン</t>
    </rPh>
    <phoneticPr fontId="1"/>
  </si>
  <si>
    <t xml:space="preserve">設問の内容に対し，ルールに基づいた運用が適切に実践されていれば，「適合」とする 
設問に“文書化した情報”が要求される場合はその情報の有無確認を含む </t>
  </si>
  <si>
    <t>※客観的根拠としてドキュメント等の提示をする，あるいは提示を要求することもありえるが，本ガイドラインは必ずしもそれを想定しているものではない。ＣｉＰの管理体制の確認のために，検証記録の開示を求めることができる。検証記録の開示要請があった場合には，協議の上，開示されることが望ましい。また，企業機密の保護に十分配慮する必要がある。</t>
  </si>
  <si>
    <t>適合判断基準，回答例，管理の注意ポイント</t>
    <rPh sb="2" eb="4">
      <t>ハンダン</t>
    </rPh>
    <phoneticPr fontId="1"/>
  </si>
  <si>
    <t>回答
（取組内容，エビデンス名称等）</t>
  </si>
  <si>
    <t>トップマネジメントは，次に示す事項によって，ＣｉＰ管理に関するリーダーシップ及びコミットメントを実証すること。
a) ＣｉＰ管理の有効性に説明責任（accountability）を負う。
b) ＣｉＰ管理を組織の活動として位置付ける。
c) 必要な資源を利用可能とする（5.4.1参照）。
d) ＣｉＰ管理基準に適合することを確実にする。</t>
  </si>
  <si>
    <t>トップマネジメントは，組織のＣｉＰ管理方針を確立し，それに基づいて計画を策定し，実施し，維持すること。さらに，ＣｉＰ管理に適切に取り組むことを表明すること。</t>
  </si>
  <si>
    <t>＜回答例＞
(a) ○○会社　品質方針　and/or　環境方針　and/or　CSR方針　（ホームページも可）
(b) ・関係者が閲覧可能なWebにて周知
 　 ・企業HPで一般に公表している
＜管理の注意ポイント＞
・方針は，法規制の順守や業界基準への対応等が盛り込まれており，必要に応じて見直しを行い，維持されていることが望ましい</t>
    <rPh sb="82" eb="84">
      <t>キギョウ</t>
    </rPh>
    <rPh sb="87" eb="89">
      <t>イッパン</t>
    </rPh>
    <rPh sb="90" eb="92">
      <t>コウヒョウ</t>
    </rPh>
    <phoneticPr fontId="1"/>
  </si>
  <si>
    <t xml:space="preserve"> 5.2.3 組織の役割，責任及び権限</t>
    <rPh sb="7" eb="9">
      <t>ソシキ</t>
    </rPh>
    <rPh sb="10" eb="12">
      <t>ヤクワリ</t>
    </rPh>
    <rPh sb="13" eb="15">
      <t>セキニン</t>
    </rPh>
    <rPh sb="15" eb="16">
      <t>オヨ</t>
    </rPh>
    <rPh sb="17" eb="19">
      <t>ケンゲン</t>
    </rPh>
    <phoneticPr fontId="1"/>
  </si>
  <si>
    <t>トップマネジメントは，有効なＣｉＰ管理を実施するために，関連する役割に対して，責任及び権限を規定し，組織内部に伝達すること。</t>
  </si>
  <si>
    <t xml:space="preserve">ＣｉＰ管理に関係する部署と役割が明確になっていますか
(a) ＣｉＰ管理に関係する部署を明確にし，
(b) 役割に対する責任及び権限を規定し，
(c) それらを周知していますか
</t>
    <rPh sb="3" eb="5">
      <t>カンリ</t>
    </rPh>
    <rPh sb="6" eb="8">
      <t>カンケイ</t>
    </rPh>
    <rPh sb="10" eb="12">
      <t>ブショ</t>
    </rPh>
    <rPh sb="13" eb="15">
      <t>ヤクワリ</t>
    </rPh>
    <rPh sb="16" eb="18">
      <t>メイカク</t>
    </rPh>
    <rPh sb="41" eb="43">
      <t>ブショ</t>
    </rPh>
    <rPh sb="44" eb="46">
      <t>メイカク</t>
    </rPh>
    <rPh sb="54" eb="56">
      <t>ヤクワ</t>
    </rPh>
    <rPh sb="57" eb="58">
      <t>タイ</t>
    </rPh>
    <rPh sb="60" eb="62">
      <t>セキニン</t>
    </rPh>
    <rPh sb="62" eb="63">
      <t>オヨ</t>
    </rPh>
    <rPh sb="64" eb="66">
      <t>ケンゲン</t>
    </rPh>
    <rPh sb="67" eb="69">
      <t>キテイ</t>
    </rPh>
    <phoneticPr fontId="1"/>
  </si>
  <si>
    <t>ＣｉＰ管理に関係する部署と役割，責任及び権限を明確にした文書名等とそれらの周知方法を記載して下さい</t>
    <rPh sb="10" eb="12">
      <t>ブショ</t>
    </rPh>
    <rPh sb="16" eb="18">
      <t>セキニン</t>
    </rPh>
    <rPh sb="18" eb="19">
      <t>オヨ</t>
    </rPh>
    <rPh sb="20" eb="22">
      <t>ケンゲン</t>
    </rPh>
    <phoneticPr fontId="1"/>
  </si>
  <si>
    <t xml:space="preserve">(1) 目標を定めた計画が記載された文書，実施状況を記載した記録名を記載して下さい </t>
    <rPh sb="4" eb="6">
      <t>モクヒョウ</t>
    </rPh>
    <rPh sb="7" eb="8">
      <t>サダ</t>
    </rPh>
    <rPh sb="18" eb="20">
      <t>ブンショ</t>
    </rPh>
    <rPh sb="21" eb="23">
      <t>ジッシ</t>
    </rPh>
    <rPh sb="23" eb="25">
      <t>ジョウキョウ</t>
    </rPh>
    <rPh sb="26" eb="28">
      <t>キサイ</t>
    </rPh>
    <rPh sb="30" eb="32">
      <t>キロク</t>
    </rPh>
    <rPh sb="34" eb="36">
      <t>キサイ</t>
    </rPh>
    <phoneticPr fontId="1"/>
  </si>
  <si>
    <t>＜回答例＞
・化学物質調査実施計画
・供給者評価実施計画
＜管理の注意ポイント＞
・リスク及び機会への取組み（5.3.1）のＣｉＰ管理への統合，実施及び有効性の評価について計画に入れている</t>
  </si>
  <si>
    <t xml:space="preserve">(2) 必要に応じて目標，実施計画を見直していますか 
</t>
    <rPh sb="13" eb="15">
      <t>ジッシ</t>
    </rPh>
    <phoneticPr fontId="1"/>
  </si>
  <si>
    <t xml:space="preserve">(3) 目標，実施計画の周知方法を記載して下さい </t>
    <rPh sb="14" eb="16">
      <t>ホウホウ</t>
    </rPh>
    <phoneticPr fontId="1"/>
  </si>
  <si>
    <t xml:space="preserve">＜回答例＞
・目標及び実施計画をイントラネットで公開し，改訂時に関係部署へ周知している </t>
  </si>
  <si>
    <t>組織は，ＣｉＰ管理を確立し，実施し，維持し，かつ継続的改善に必要な資源を明確にし，提供すること。</t>
  </si>
  <si>
    <t xml:space="preserve">(a) 運営管理の項目ごとに教育が必要な対象者，教育・訓練内容を定めていますか
(b) 教育訓練を実施し記録していますか 
</t>
  </si>
  <si>
    <t>＜適合判断基準＞
適　合：教育訓練の実施を定めた文書化された情報に基づき実施，記録されている　　
準適合：文書化された情報に洩れなどの不備がある
不適合：教育に関するルールがなく，実績もない</t>
    <rPh sb="3" eb="7">
      <t>ハンダンキジュン</t>
    </rPh>
    <rPh sb="67" eb="69">
      <t>フビ</t>
    </rPh>
    <rPh sb="73" eb="76">
      <t>フテキゴウ</t>
    </rPh>
    <phoneticPr fontId="1"/>
  </si>
  <si>
    <t xml:space="preserve">教育訓練の運用ルールを定めた文書及び，教育が必要な対象者，訓練の内容を記載して下さい </t>
    <rPh sb="0" eb="2">
      <t>キョウイク</t>
    </rPh>
    <rPh sb="2" eb="4">
      <t>クンレン</t>
    </rPh>
    <rPh sb="5" eb="7">
      <t>ウンヨウ</t>
    </rPh>
    <rPh sb="11" eb="12">
      <t>サダ</t>
    </rPh>
    <rPh sb="14" eb="16">
      <t>ブンショ</t>
    </rPh>
    <rPh sb="16" eb="17">
      <t>オヨ</t>
    </rPh>
    <rPh sb="35" eb="37">
      <t>キサイ</t>
    </rPh>
    <rPh sb="39" eb="40">
      <t>クダ</t>
    </rPh>
    <phoneticPr fontId="1"/>
  </si>
  <si>
    <t>組織は，ＣｉＰ管理に関連する情報について，組織の種々の階層及び機能（部署）間でのコミュニケーションに関わる手順を確立し，実施すること。</t>
  </si>
  <si>
    <t>組織は，ＣｉＰ管理のために必要な情報について，外部との間で，コミュニケーションに関わる手順を確立し，実施すること。</t>
  </si>
  <si>
    <t>＜回答例＞
・「○○○会社　ＣｉＰ文書体系図」
・「○○○会社　ＣｉＰ関連文書一覧」
＜管理の注意ポイント＞
・文書は文書一覧や文書体系図等で体系的に管理するとよい 
・文書体系にはそれぞれの文書の改訂履歴を記載する 
・ＣｉＰ管理に関する文書類は，関係者が最新版を確認できる環境にあり必要に応じて見直しされている</t>
  </si>
  <si>
    <t>(2) 保管している記録の名称とその保管期限を記載して下さい
※回答欄に記載しきれない場合は，既存の記録（記録管理一覧等）で代用して頂いても良い</t>
    <rPh sb="4" eb="6">
      <t>ホカン</t>
    </rPh>
    <rPh sb="10" eb="12">
      <t>キロク</t>
    </rPh>
    <rPh sb="13" eb="15">
      <t>メイショウ</t>
    </rPh>
    <rPh sb="18" eb="20">
      <t>ホカン</t>
    </rPh>
    <rPh sb="20" eb="22">
      <t>キゲン</t>
    </rPh>
    <rPh sb="23" eb="25">
      <t>キサイ</t>
    </rPh>
    <rPh sb="27" eb="28">
      <t>クダ</t>
    </rPh>
    <rPh sb="32" eb="34">
      <t>カイトウ</t>
    </rPh>
    <rPh sb="34" eb="35">
      <t>ラン</t>
    </rPh>
    <rPh sb="36" eb="38">
      <t>キサイ</t>
    </rPh>
    <rPh sb="43" eb="45">
      <t>バアイ</t>
    </rPh>
    <rPh sb="47" eb="49">
      <t>キゾン</t>
    </rPh>
    <rPh sb="50" eb="52">
      <t>キロク</t>
    </rPh>
    <rPh sb="53" eb="55">
      <t>キロク</t>
    </rPh>
    <rPh sb="55" eb="57">
      <t>カンリ</t>
    </rPh>
    <rPh sb="57" eb="60">
      <t>イチランナド</t>
    </rPh>
    <rPh sb="62" eb="64">
      <t>ダイヨウ</t>
    </rPh>
    <rPh sb="66" eb="67">
      <t>イタダ</t>
    </rPh>
    <rPh sb="70" eb="71">
      <t>ヨ</t>
    </rPh>
    <phoneticPr fontId="1"/>
  </si>
  <si>
    <t>＜回答例＞
・製品アセスメント報告書　（保管期限　XX年）
・供給者評価結果　（保管期限　XX年）
・外部委託先評価結果　（保管期限　XX年）
・受入検査成績票　（保管期限　XX年）
・テストピース分析レポート　（保管期限　XX年）
・現品票　（保管期限　XX年）
・ロット管理記録票　（保管期限　XX年）
・顧客のグリーン調達基準書等の受領確認記録　（保管期限　XX年）
・ＣｉＰ情報の調査回答記録　（保管期限　XX年）
・顧客からのＣｉＰ管理に関する評価への回答記録（保管期限　XX年）
・工程変更申請書　（保管期限　XX年）
・ＣｉＰ　物品調査・判定者研修　（保管期限　XX年）
・内部監査報告書　（保管期限　XX年）
・マネジメントレビュー報告書　（保管期限　XX年）　　　
＜管理の注意ポイント＞
・運用記録とはそれぞれの項目で確認する記録のこと
・運用記録ごとに保管期限等を設定して管理を行う
・法令や顧客要求により保管期限が定められている場合は，それに従った保管期限を設定している</t>
  </si>
  <si>
    <t>組織は，次の事項に関して顧客とのコミュニケーションを図るための効果的な方法を明確にし，実施し，その内容を文書化した情報として保持すること。
a) 顧客が遵守する必要がある法規制及び業界基準の情報の入手
b) ＣｉＰ情報の提供
c) ＣｉＰ管理に関する情報の提供
d) 苦情を含む製品に関する顧客からのフィードバックの取得
ＣｉＰ情報に変化が生じる場合には，組織は，事前にその情報を顧客に伝達すること。</t>
  </si>
  <si>
    <t>＜回答例＞
(a) 顧客が順守する必要がある法規制及び業界基準を規定した文書：　ＣｉＰ関連遵守法令管理基準
(b) ＣｉＰ情報を規定した文書：　ＣｉＰランク指針管理手順書
(c) ＣｉＰ管理に関する情報の提供ルールを規定した文書：ＣｉＰ情報管理・提供手段規程
(d) 顧客からの苦情等の情報を管理する規定した文書：クレーム対応管理手順書
＜管理の注意ポイント＞
・情報交換を図る効率的な方法とは，問合せや評価に対して速やかに回答ができる等の効率的な体制が整えられていることを指す</t>
    <rPh sb="32" eb="34">
      <t>キテイ</t>
    </rPh>
    <rPh sb="64" eb="66">
      <t>キテイ</t>
    </rPh>
    <rPh sb="108" eb="110">
      <t>キテイ</t>
    </rPh>
    <rPh sb="141" eb="142">
      <t>ナド</t>
    </rPh>
    <rPh sb="150" eb="152">
      <t>キテイ</t>
    </rPh>
    <phoneticPr fontId="1"/>
  </si>
  <si>
    <t>＜適合判断基準＞
適　合：前項の手順に対し，全て記録がある
準適合：管理漏れ等の不備がある
不適合：記録が管理されていない</t>
    <rPh sb="38" eb="39">
      <t>ナド</t>
    </rPh>
    <rPh sb="40" eb="42">
      <t>フビ</t>
    </rPh>
    <rPh sb="46" eb="49">
      <t>フテキゴウ</t>
    </rPh>
    <phoneticPr fontId="1"/>
  </si>
  <si>
    <t>＜回答例＞(a)，(b)
・「ＣｉＰ管理規程」 第○○項：「ＣｉＰ管理/使用禁止物質リスト」
＜回答例＞(c)
・法規制，業界基準に基づいて明確にしている
・顧客要求に基づいて明確にしている
・IEC62474DSLに基づき設定
・GADSLに基づき設定
・JAMP対象物質リスト等に基づいて明確にしている
・JIG-101，JIG-201に基づいて対応している
＜回答例＞(d)
「ＣｉＰ管理規程」第○○項：「基準の見直し」
＜回答例＞(e)
・最新版をイントラネットで公開し，改訂時に関係部署へ周知している
※JIS Z 7201 ＣｉＰ管理(原則及び指針) の「4.3.4 内部コミュニケーション」に基づく設問
＜管理の注意ポイント＞
・製品に含有される可能性がないことを科学的根拠に基づき判断している場合は，基準に反映されてなくても良いが，その事実を明記する 
・管理レベルとは「使用禁止」や「含有管理」等の管理レベルを指す 
・受託生産時においてもＣｉＰ管理基準は管理を行う上で必要となる</t>
    <rPh sb="140" eb="141">
      <t>ナド</t>
    </rPh>
    <phoneticPr fontId="1"/>
  </si>
  <si>
    <t>組織は，設計・開発段階において，ＣｉＰ基準を満たす製品を実現できるように，自らの製品及び業態に応じて，購買，製造及び引渡しの各段階におけるＣｉＰに関わる管理基準を明確にし，文書化した情報として利用可能な状態にし，維持すること。</t>
  </si>
  <si>
    <t>[
※段階毎に手順が異なる場合は，下記に記載して下さい
(a) 購買段階：
［
(b) 製造段階：
［
(c) 引渡し段階：
［</t>
    <rPh sb="3" eb="6">
      <t>ダンカイゴト</t>
    </rPh>
    <rPh sb="7" eb="9">
      <t>テジュン</t>
    </rPh>
    <rPh sb="10" eb="11">
      <t>コト</t>
    </rPh>
    <rPh sb="13" eb="15">
      <t>バアイ</t>
    </rPh>
    <rPh sb="17" eb="19">
      <t>カキ</t>
    </rPh>
    <rPh sb="20" eb="22">
      <t>キサイ</t>
    </rPh>
    <rPh sb="24" eb="25">
      <t>クダ</t>
    </rPh>
    <rPh sb="32" eb="34">
      <t>コウバイ</t>
    </rPh>
    <rPh sb="34" eb="36">
      <t>ダンカイ</t>
    </rPh>
    <rPh sb="44" eb="46">
      <t>セイゾウ</t>
    </rPh>
    <rPh sb="46" eb="48">
      <t>ダンカイ</t>
    </rPh>
    <rPh sb="59" eb="61">
      <t>ダンカイ</t>
    </rPh>
    <phoneticPr fontId="1"/>
  </si>
  <si>
    <t>＜回答例＞
(a) 購買段階：購入品の仕様書，図面などへの要求仕様として明示
(b) 製造段階：濃度が変化する変換反応工程のＣｉＰ管理基準が作業指導者にて制定
(c) 引渡し段階：完成品の引渡し仕様書に保証水準を明記
＜管理の注意ポイント＞
・量産時の仕様で判定・管理すること
・変換工程，併行生産，リサイクル材の採用がある場合は，管理基準を超える可能性があることを認識する
・製品の構成部材を自社で選定している場合は「設計機能」を有することになる</t>
    <rPh sb="190" eb="192">
      <t>セイヒン</t>
    </rPh>
    <rPh sb="193" eb="195">
      <t>コウセイ</t>
    </rPh>
    <rPh sb="195" eb="197">
      <t>ブザイ</t>
    </rPh>
    <rPh sb="198" eb="200">
      <t>ジシャ</t>
    </rPh>
    <rPh sb="201" eb="203">
      <t>センテイ</t>
    </rPh>
    <rPh sb="207" eb="209">
      <t>バアイ</t>
    </rPh>
    <rPh sb="211" eb="213">
      <t>セッケイ</t>
    </rPh>
    <rPh sb="213" eb="215">
      <t>キノウ</t>
    </rPh>
    <rPh sb="217" eb="218">
      <t>ユウ</t>
    </rPh>
    <phoneticPr fontId="1"/>
  </si>
  <si>
    <t>組織は，ＣｉＰ情報の入手及び確認の結果に対する処置をあらかじめ規定した上で，購買におけるＣｉＰに関わる管理基準を供給者に提示し，ＣｉＰ情報を入手すること。組織は，入手したＣｉＰ情報が，購買におけるＣｉＰに関わる管理基準を満たしていることを確認し，その結果を文書化した情報として保持すること。
購買におけるＣｉＰに関わる管理基準に沿ったＣｉＰ情報の入手及び確認は，製造開始前までに完了すること。</t>
  </si>
  <si>
    <t xml:space="preserve">(1) ＣｉＰ管理基準を定めた，化学物質及び，管理レベルを含む，購買に関する管理基準がありますか
</t>
    <rPh sb="7" eb="9">
      <t>カンリ</t>
    </rPh>
    <rPh sb="20" eb="21">
      <t>オヨ</t>
    </rPh>
    <rPh sb="29" eb="30">
      <t>フク</t>
    </rPh>
    <rPh sb="32" eb="34">
      <t>コウバイ</t>
    </rPh>
    <rPh sb="35" eb="36">
      <t>カン</t>
    </rPh>
    <rPh sb="38" eb="40">
      <t>カンリ</t>
    </rPh>
    <phoneticPr fontId="1"/>
  </si>
  <si>
    <t>＜適合判断基準＞
適　合：管理基準が定められており，かつ，明文化されている
不適合：管理基準はあるが，明文化されていない。または，化学物質及び，管理レベルを含む管理基準が定められていない</t>
    <rPh sb="38" eb="41">
      <t>フテキゴウ</t>
    </rPh>
    <phoneticPr fontId="1"/>
  </si>
  <si>
    <t>＜回答例＞
・管理対象物質一覧(グリーン調達基準書)を作成して管理基準を定めている
・グリーン調達化学物質調査票に管理基準も定めている
・管理基準はRoHSの指令遵守で，全ての図面と，購買契約書に，遵守するよう記載している
＜管理の注意ポイント＞
・購買管理基準の対象には，ＣｉＰ管理が必要となる包装材，副資材，補助材料も含める</t>
  </si>
  <si>
    <t xml:space="preserve">(2) 上記の「購買に関する管理基準」は供給者に対し，どのように周知していますか
</t>
    <rPh sb="11" eb="12">
      <t>カン</t>
    </rPh>
    <rPh sb="24" eb="25">
      <t>タイ</t>
    </rPh>
    <phoneticPr fontId="1"/>
  </si>
  <si>
    <t>＜適合判断基準＞
適　合：周知の時期，及び周知の手段が定まっており，かつ，周知を供給者に行ってる
不適合：周知の時期，または，周知の手段が定まっていない場合や，周知がされていない</t>
    <rPh sb="49" eb="52">
      <t>フテキゴウ</t>
    </rPh>
    <phoneticPr fontId="1"/>
  </si>
  <si>
    <t>＜回答例＞
(a) 周知方法：
・「グリーン調達基準書」を供給者へ送付し，受領確認書を入手している 
・新しく取引を開始する前に，事前に配布し，遵守するよう要求している
(b) 周知時期：
・新規取引開始時と基準改訂時に行っている</t>
  </si>
  <si>
    <t xml:space="preserve">(3) 製品を構成する全ての構成要素に対し，要否を確認の上，必要なＣｉＰ情報を購買先より，入手する時期・手段・部署(人)・構成要素の確認方法が明確になっていますか
</t>
    <rPh sb="4" eb="6">
      <t>セイヒン</t>
    </rPh>
    <rPh sb="7" eb="9">
      <t>コウセイ</t>
    </rPh>
    <rPh sb="11" eb="12">
      <t>スベ</t>
    </rPh>
    <rPh sb="14" eb="16">
      <t>コウセイ</t>
    </rPh>
    <rPh sb="16" eb="18">
      <t>ヨウソ</t>
    </rPh>
    <rPh sb="19" eb="20">
      <t>タイ</t>
    </rPh>
    <rPh sb="22" eb="24">
      <t>ヨウヒ</t>
    </rPh>
    <rPh sb="25" eb="27">
      <t>カクニン</t>
    </rPh>
    <rPh sb="28" eb="29">
      <t>ウエ</t>
    </rPh>
    <rPh sb="30" eb="32">
      <t>ヒツヨウ</t>
    </rPh>
    <rPh sb="36" eb="38">
      <t>ジョウホウ</t>
    </rPh>
    <rPh sb="39" eb="41">
      <t>コウバイ</t>
    </rPh>
    <rPh sb="41" eb="42">
      <t>サキ</t>
    </rPh>
    <rPh sb="45" eb="47">
      <t>ニュウシュ</t>
    </rPh>
    <rPh sb="49" eb="51">
      <t>ジキ</t>
    </rPh>
    <rPh sb="52" eb="54">
      <t>シュダン</t>
    </rPh>
    <rPh sb="55" eb="57">
      <t>ブショ</t>
    </rPh>
    <rPh sb="58" eb="59">
      <t>ニン</t>
    </rPh>
    <rPh sb="61" eb="63">
      <t>コウセイ</t>
    </rPh>
    <rPh sb="63" eb="65">
      <t>ヨウソ</t>
    </rPh>
    <rPh sb="66" eb="68">
      <t>カクニン</t>
    </rPh>
    <rPh sb="68" eb="70">
      <t>ホウホウ</t>
    </rPh>
    <rPh sb="71" eb="73">
      <t>メイカク</t>
    </rPh>
    <phoneticPr fontId="1"/>
  </si>
  <si>
    <t>＜適合判断基準＞
適　合：製品を構成する全ての構成要素についてＣｉＰ情報を入手する時期・手段・部署(人)が明確になっており，かつ，入手を行ってる
準適合：入手は行っているが，時期・手段・部署(人)のいずれかが定まっていない
不適合：入手を行っていない</t>
    <rPh sb="13" eb="15">
      <t>セイヒン</t>
    </rPh>
    <rPh sb="47" eb="49">
      <t>ブショ</t>
    </rPh>
    <rPh sb="73" eb="76">
      <t>ジュンテキゴウ</t>
    </rPh>
    <rPh sb="93" eb="95">
      <t>ブショ</t>
    </rPh>
    <rPh sb="112" eb="115">
      <t>フテキゴウ</t>
    </rPh>
    <phoneticPr fontId="1"/>
  </si>
  <si>
    <t>(3) 製品を構成する全ての構成要素に対し，ＣｉＰ情報の入手していることを確認している方法を記載して下さい
※本項が，ＣｉＰ管理上，必要でないと判断される場合には，その理由を記載して下さい</t>
    <rPh sb="4" eb="6">
      <t>セイヒン</t>
    </rPh>
    <rPh sb="11" eb="12">
      <t>スベ</t>
    </rPh>
    <rPh sb="28" eb="30">
      <t>ニュウシュ</t>
    </rPh>
    <rPh sb="37" eb="39">
      <t>カクニン</t>
    </rPh>
    <rPh sb="43" eb="45">
      <t>ホウホウ</t>
    </rPh>
    <rPh sb="46" eb="48">
      <t>キサイ</t>
    </rPh>
    <rPh sb="50" eb="51">
      <t>クダ</t>
    </rPh>
    <rPh sb="91" eb="92">
      <t>クダ</t>
    </rPh>
    <phoneticPr fontId="1"/>
  </si>
  <si>
    <t>＜回答例＞
(a) 入手時期：依頼時の設定期限（部品毎），量産開始前（製品毎）
(b) 入手手段：メールなどにて入手
(c) 入手部署：製品担当技術者
(d) 全ての構成要素の確認方法：製品のBOM（部品表）情報と調査結果を紐づけて，全ての部品，材料が調査されていることを確認している　また，BOM（部品表）に紐づかない補助材は別リストで管理をしている 
＜管理の注意ポイント＞
・製品構成要素のうち調査対象外となる要素がある場合には，その理由を記載されている 
 　例：顧客から指定された部品，材料であり，調査対象外にすることを顧客と合意しているため
・購入品（原材料/部材）の含有化学物質情報を入手する担当，手順，手段等を明確にしている</t>
    <rPh sb="56" eb="58">
      <t>ニュウシュ</t>
    </rPh>
    <rPh sb="80" eb="81">
      <t>スベ</t>
    </rPh>
    <phoneticPr fontId="1"/>
  </si>
  <si>
    <t xml:space="preserve">＜適合判断基準＞
適　合：製造開始前までに情報を判定する事が明文化されており，判定の方法及び部署(人)が明確になっており，かつ，判定を行って記録している
不適合：判定の方法及び部署(人)が定まっていない場合や，判定を行っていない  </t>
    <rPh sb="46" eb="48">
      <t>ブショ</t>
    </rPh>
    <rPh sb="70" eb="72">
      <t>キロク</t>
    </rPh>
    <rPh sb="77" eb="80">
      <t>フテキゴウ</t>
    </rPh>
    <rPh sb="84" eb="86">
      <t>ホウホウ</t>
    </rPh>
    <rPh sb="88" eb="90">
      <t>ブショ</t>
    </rPh>
    <phoneticPr fontId="1"/>
  </si>
  <si>
    <t xml:space="preserve">＜回答例＞
(a) 判定手順を規定している文書：部材の含有化学物質調査規定
(b) 判定方法：部品ごと：社内基準との整合性確認，製品毎：構成部品が社内基準に適合していることを確認
(c) 判定部署：製品環境担当
(d) 判定時期：引渡し前まで
(e) 判定記録：部品ごと　：　社内システム(部品判定）　製品毎　：社内システム（製品判定）
</t>
    <rPh sb="10" eb="12">
      <t>ハンテイ</t>
    </rPh>
    <rPh sb="12" eb="14">
      <t>テジュン</t>
    </rPh>
    <rPh sb="15" eb="17">
      <t>キテイ</t>
    </rPh>
    <rPh sb="21" eb="23">
      <t>ブンショ</t>
    </rPh>
    <rPh sb="24" eb="26">
      <t>ブザイ</t>
    </rPh>
    <rPh sb="27" eb="29">
      <t>ガンユウ</t>
    </rPh>
    <rPh sb="29" eb="31">
      <t>カガク</t>
    </rPh>
    <rPh sb="31" eb="33">
      <t>ブッシツ</t>
    </rPh>
    <rPh sb="33" eb="35">
      <t>チョウサ</t>
    </rPh>
    <rPh sb="35" eb="37">
      <t>キテイ</t>
    </rPh>
    <phoneticPr fontId="1"/>
  </si>
  <si>
    <t>＜適合判断基準＞
適　合：情報の入手が出来なかった場合または，(最終的に)管理基準が満たせない場合の処置について明文化されている
不適合：情報の入手が出来なかった場合の処置や，(最終的に)管理基準が満たせない場合の処置が明文化されていない</t>
    <rPh sb="56" eb="59">
      <t>メイブンカ</t>
    </rPh>
    <rPh sb="65" eb="68">
      <t>フテキゴウ</t>
    </rPh>
    <rPh sb="110" eb="113">
      <t>メイブンカ</t>
    </rPh>
    <phoneticPr fontId="1"/>
  </si>
  <si>
    <t>＜適合判断基準＞
適　合：全ての製品において，ＣｉＰ情報の集計を行っており，かつ，製品の適合状況の判定を行った記録がある
準適合：ＣｉＰ情報について集計・判定を行っているが，判定を行った記録が一部で見当たらない
不適合：製品に対する適合状況の判定を行った記録がない。また，製造開始前に判定が行われてない</t>
    <rPh sb="16" eb="18">
      <t>セイヒン</t>
    </rPh>
    <rPh sb="41" eb="43">
      <t>セイヒン</t>
    </rPh>
    <rPh sb="61" eb="64">
      <t>ジュンテキゴウ</t>
    </rPh>
    <rPh sb="106" eb="109">
      <t>フテキゴウ</t>
    </rPh>
    <rPh sb="110" eb="112">
      <t>セイヒン</t>
    </rPh>
    <rPh sb="118" eb="120">
      <t>ジョウキョウ</t>
    </rPh>
    <rPh sb="121" eb="123">
      <t>ハンテイ</t>
    </rPh>
    <rPh sb="124" eb="125">
      <t>オコナ</t>
    </rPh>
    <phoneticPr fontId="1"/>
  </si>
  <si>
    <t xml:space="preserve">(7) ＣｉＰ情報を集計した記録と判定を行った記録及び，承認担当を記載して下さい </t>
    <rPh sb="17" eb="19">
      <t>ハンテイ</t>
    </rPh>
    <rPh sb="20" eb="21">
      <t>オコナ</t>
    </rPh>
    <rPh sb="23" eb="25">
      <t>キロク</t>
    </rPh>
    <rPh sb="25" eb="26">
      <t>オヨ</t>
    </rPh>
    <rPh sb="28" eb="30">
      <t>ショウニン</t>
    </rPh>
    <rPh sb="30" eb="32">
      <t>タントウ</t>
    </rPh>
    <phoneticPr fontId="1"/>
  </si>
  <si>
    <t>組織は，供給者におけるＣｉＰの管理状況の確認結果に対する処置をあらかじめ規定し，供給者を選定する際に，そのＣｉＰの管理状況を確認し，結果を文書化した情報として保持すること。
組織は，購買を継続する場合においても，ＣｉＰ管理基準を満たすために，必要に応じて供給者のＣｉＰ管理の状況を再確認し，文書化した情報として保持すること。</t>
  </si>
  <si>
    <t xml:space="preserve">(1) 供給者に対し，ＣｉＰ管理基準を満たすために，ＣｉＰ管理の仕組みの構築と運用を要求していますか
</t>
    <rPh sb="32" eb="34">
      <t>シク</t>
    </rPh>
    <phoneticPr fontId="1"/>
  </si>
  <si>
    <t>&lt;適合判断基準＞
適　合：供給者に対しＣｉＰ管理基準を満たすためにＣｉＰ管理の仕組の構築と運用を要求している文書がある
準適合：供給者に対しＣｉＰ管理基準を満たすためにＣｉＰ管理の仕組の構築と運用を要求している文書はあるが，要求内容に不備がある
不適合：要求文書がない</t>
    <rPh sb="60" eb="61">
      <t>ジュン</t>
    </rPh>
    <rPh sb="61" eb="63">
      <t>テキゴウ</t>
    </rPh>
    <rPh sb="112" eb="114">
      <t>ヨウキュウ</t>
    </rPh>
    <rPh sb="114" eb="116">
      <t>ナイヨウ</t>
    </rPh>
    <rPh sb="117" eb="119">
      <t>フビ</t>
    </rPh>
    <rPh sb="123" eb="126">
      <t>フテキゴウ</t>
    </rPh>
    <rPh sb="127" eb="129">
      <t>ヨウキュウ</t>
    </rPh>
    <rPh sb="129" eb="131">
      <t>ブンショ</t>
    </rPh>
    <phoneticPr fontId="1"/>
  </si>
  <si>
    <t xml:space="preserve">＜回答例＞
・「ＣｉＰ管理ガイドライン」に基づく仕組みの構築と運用を要求
＜管理の注意ポイント＞　
・ＣｉＰの管理基準を満たすための，ＣｉＰ管理の仕組みとは，製品に含有される化学物質を購入・製造・販売の各段階において適切に管理するための仕組みを指す 
例：「ＣｉＰ管理ガイドライン（第4.0版）」5.5.4.2の注記(1)のうち，主な要求内容として次の項目がある 
　A.管理基準の明確化
　B.ＣｉＰ情報入手・確認
　C.供給者の管理状況の確認
　D.受入確認
　E.誤使用，混入，汚染防止
　F.変換工程の適切な管理
　G.トレーサビリティ
　H.変更管理　
　I.不適合時の対応　
・対象外になっている場合はその理由と対応を明確にする
・複数社購買の場合も対象に含める </t>
  </si>
  <si>
    <t xml:space="preserve">(2) 新規に供給者を選定する場合，供給者に対しＣｉＰ管理の状況を確認していますか
</t>
  </si>
  <si>
    <t>&lt;適合判断基準＞
適　合：供給者を選定する際にCｉP管理の状況確認を行う仕組みがあり実施している。仕組みには確認内容(基準)，確認の方法(手順)が定められていること
準適合：仕組みがあり実施しているが，確認内容(基準），確認の方法(手順）のいずれかに不備がある
不適合：仕組み（確認内容，確認方法）がない</t>
    <rPh sb="83" eb="84">
      <t>ジュン</t>
    </rPh>
    <rPh sb="84" eb="86">
      <t>テキゴウ</t>
    </rPh>
    <rPh sb="87" eb="89">
      <t>シク</t>
    </rPh>
    <rPh sb="93" eb="95">
      <t>ジッシ</t>
    </rPh>
    <rPh sb="101" eb="103">
      <t>カクニン</t>
    </rPh>
    <rPh sb="103" eb="105">
      <t>ナイヨウ</t>
    </rPh>
    <rPh sb="106" eb="108">
      <t>キジュン</t>
    </rPh>
    <rPh sb="110" eb="112">
      <t>カクニン</t>
    </rPh>
    <rPh sb="113" eb="115">
      <t>ホウホウ</t>
    </rPh>
    <rPh sb="116" eb="118">
      <t>テジュン</t>
    </rPh>
    <rPh sb="125" eb="127">
      <t>フビ</t>
    </rPh>
    <rPh sb="131" eb="134">
      <t>フテキゴウ</t>
    </rPh>
    <phoneticPr fontId="1"/>
  </si>
  <si>
    <t xml:space="preserve">(2) 新規に供給者を選定する場合の確認内容，方法を記載して下さい </t>
  </si>
  <si>
    <t>＜回答例＞
(a) 確認内容，項目
・ＣｉＰ管理ガイドライン第4.0版のチェックシート
・その他のチェックシート
・使用禁止物質を含有しない仕組みの確認
(b) 確認方法
・上記のツール等の内容を，メールや紙媒体で確認している
・必要に応じて，上記のツール等の内容を現地にて確認している
・ウェブサイト等の管理状況を示す公開情報で確認している
&lt;管理の注意ポイント&gt;
・複数社購買（マルチソース）の場合も各供給者を対象に含めていること</t>
    <rPh sb="81" eb="83">
      <t>カクニン</t>
    </rPh>
    <rPh sb="83" eb="85">
      <t>ホウホウ</t>
    </rPh>
    <phoneticPr fontId="1"/>
  </si>
  <si>
    <t xml:space="preserve">(3) 取り引きを継続する場合，必要に応じて定期的にＣｉＰ管理の状況を再確認していますか
</t>
  </si>
  <si>
    <t>&lt;適合判断基準＞
適　合：取引を継続する際にも定期的にＣｉＰ管理を行う仕組みがあり実施されている。仕組みには管理の対象，確認の頻度，確認内容(基準)，確認の方法(手順)が定められていること
準適合：管理の対象，確認の頻度，確認内容(基準)，確認の方法(手順)のいずれかに不備がある
不適合：仕組み（確認内容，確認方法）がない</t>
  </si>
  <si>
    <t>(3) 再確認の方法を，下記観点で記載して下さい</t>
    <rPh sb="4" eb="7">
      <t>サイカクニン</t>
    </rPh>
    <rPh sb="8" eb="10">
      <t>ホウホウ</t>
    </rPh>
    <rPh sb="12" eb="14">
      <t>カキ</t>
    </rPh>
    <rPh sb="14" eb="16">
      <t>カンテン</t>
    </rPh>
    <rPh sb="17" eb="19">
      <t>キサイ</t>
    </rPh>
    <rPh sb="21" eb="22">
      <t>クダ</t>
    </rPh>
    <phoneticPr fontId="1"/>
  </si>
  <si>
    <t>(a) 確認対象：［
(b) 確認内容，項目：［
(c) 確認方法：［
(d) 確認頻度：［</t>
    <rPh sb="4" eb="6">
      <t>カクニン</t>
    </rPh>
    <rPh sb="6" eb="8">
      <t>タイショウ</t>
    </rPh>
    <rPh sb="15" eb="17">
      <t>カクニン</t>
    </rPh>
    <rPh sb="17" eb="19">
      <t>ナイヨウ</t>
    </rPh>
    <rPh sb="20" eb="22">
      <t>コウモク</t>
    </rPh>
    <rPh sb="29" eb="31">
      <t>カクニン</t>
    </rPh>
    <rPh sb="31" eb="33">
      <t>ホウホウ</t>
    </rPh>
    <rPh sb="40" eb="42">
      <t>カクニン</t>
    </rPh>
    <rPh sb="42" eb="44">
      <t>ヒンド</t>
    </rPh>
    <phoneticPr fontId="1"/>
  </si>
  <si>
    <t>＜回答例（確認対象）＞
(a) 確認対象
・全ての供給者を対象としている
・必要と判断した供給者のみ対象としている
(b) 確認内容，項目
・ＣｉＰ管理ガイドライン第4.0版のチェックシート
・その他のチェックシート
・使用禁止物質を含有しない仕組みの確認
(c) 確認方法
・上記のツール等の内容を，メールや紙媒体で確認している
・必要に応じて，上記のツール等の内容を現地にて確認している
・ウェブサイト等の管理状況を示す公開情報で確認している
(d) 確認頻度
・年1回</t>
    <rPh sb="16" eb="18">
      <t>カクニン</t>
    </rPh>
    <rPh sb="18" eb="20">
      <t>タイショウ</t>
    </rPh>
    <phoneticPr fontId="1"/>
  </si>
  <si>
    <t>＜回答例＞
・供給者に対し，改善要請，改善指導，または取引停止の処置を行う
・供給者に対し，改善指導を行うとともに，改善が完了するまではロットごとの分析を行い購入製品に問題が無いことを確認する</t>
  </si>
  <si>
    <t xml:space="preserve">(6) 供給者(一次供給者)は購買する製品の供給者(二次供給者)がＣｉＰ管理の仕組みを構築し，運用していることを確認していますか
</t>
  </si>
  <si>
    <t>＜適合判断基準＞
適　合：供給者(一次供給者)に対し，さらに購買品の供給者(二次供給者)にCｉP管理の仕組みを構築し運用することを要求している文書があり，運用している
準適合：要求文書のみで確認できていない
不適合：要求していない</t>
    <rPh sb="77" eb="79">
      <t>ウンヨウ</t>
    </rPh>
    <rPh sb="84" eb="85">
      <t>ジュン</t>
    </rPh>
    <rPh sb="85" eb="87">
      <t>テキゴウ</t>
    </rPh>
    <rPh sb="88" eb="90">
      <t>ヨウキュウ</t>
    </rPh>
    <rPh sb="90" eb="92">
      <t>ブンショ</t>
    </rPh>
    <rPh sb="95" eb="97">
      <t>カクニン</t>
    </rPh>
    <rPh sb="104" eb="107">
      <t>フテキゴウ</t>
    </rPh>
    <rPh sb="108" eb="110">
      <t>ヨウキュウ</t>
    </rPh>
    <phoneticPr fontId="1"/>
  </si>
  <si>
    <t xml:space="preserve">＜回答例＞
・一次取引先が使用している評価チェック項目を確認し，ＣｉＰ管理の必要な項目が含まれていることを確認している
＜管理の注意ポイント＞
・確認内容は，供給者に対する要求内容(上記(1)の管理の注意ポイント参照)内容と同等であり，要求内容に当項目を含める旨記述があれば効果的である
</t>
  </si>
  <si>
    <t xml:space="preserve">(7) 新規採用時と継続採用時の評価において，供給者がＣｉＰ管理基準で定める使用禁止物質の汚染の恐れのある工程・材料の有無について把握していることを確認していますか 
</t>
    <rPh sb="16" eb="18">
      <t>ヒョウカ</t>
    </rPh>
    <rPh sb="23" eb="26">
      <t>キョウキュウシャ</t>
    </rPh>
    <rPh sb="30" eb="32">
      <t>カンリ</t>
    </rPh>
    <rPh sb="32" eb="34">
      <t>キジュン</t>
    </rPh>
    <rPh sb="38" eb="40">
      <t>シヨウ</t>
    </rPh>
    <rPh sb="40" eb="42">
      <t>キンシ</t>
    </rPh>
    <rPh sb="42" eb="44">
      <t>ブッシツ</t>
    </rPh>
    <rPh sb="45" eb="47">
      <t>オセン</t>
    </rPh>
    <rPh sb="48" eb="49">
      <t>オソ</t>
    </rPh>
    <rPh sb="53" eb="55">
      <t>コウテイ</t>
    </rPh>
    <rPh sb="56" eb="58">
      <t>ザイリョウ</t>
    </rPh>
    <rPh sb="59" eb="61">
      <t>ウム</t>
    </rPh>
    <rPh sb="65" eb="67">
      <t>ハアク</t>
    </rPh>
    <rPh sb="74" eb="76">
      <t>カクニン</t>
    </rPh>
    <phoneticPr fontId="1"/>
  </si>
  <si>
    <t>＜回答例＞
・使用禁止物質の汚染の恐れがある併行生産をしている場合の管理方法の例
　　使用禁止物質を含む製品保管棚の区分，製品包装区分（ラベルなど）をしている 
　　使用禁止物質を含む部材の隔離をしている 
　　使用禁止物質含有部材は定められた担当者のみが取り扱う管理をしている 
　　使用禁止物質含有部材を使用した洗浄困難な設備・治工具・容器で使用禁止物質非含有部材を使用した製品を生産していないことを確認している 
　　使用禁止物質含有部材を使用した洗浄可能な設備・治工具・容器などの汚染防止のための洗浄基準を定め，実施している 
・リサイクル材を使用している場合の管理方法の例
　　受入時にロットごとの分析を実施している
・はんだ槽を持っている場合の管理方法の例；
　　はんだ槽の定期分析</t>
  </si>
  <si>
    <t>(9) 供給者における管理が不十分な場合，組織自らが実施しているエビデンスに基づいた検証・管理方法を記載して下さい</t>
    <rPh sb="26" eb="28">
      <t>ジッシ</t>
    </rPh>
    <rPh sb="47" eb="49">
      <t>ホウホウ</t>
    </rPh>
    <rPh sb="50" eb="52">
      <t>キサイ</t>
    </rPh>
    <rPh sb="54" eb="55">
      <t>クダ</t>
    </rPh>
    <phoneticPr fontId="1"/>
  </si>
  <si>
    <t xml:space="preserve">(10) 供給者評価を実施する手順を定めた文書名，文書NO，項目名，訂番を記載して下さい </t>
    <rPh sb="11" eb="13">
      <t>ジッシ</t>
    </rPh>
    <phoneticPr fontId="1"/>
  </si>
  <si>
    <t>＜回答例＞
 ・「供給者管理規程（文書NO.XXXX　訂01）」 第○○項：要求内容，第○○項：評価の更新，第○○項：評価未実施の対応</t>
  </si>
  <si>
    <t>組織は，受入れ時における購買製品の確認結果に対する処置をあらかじめ規定し，受入れ時に，購買製品が組織の購買におけるＣｉＰに関わる管理基準を満たしていることを確認し，その結果を文書化した情報として保持すること。</t>
  </si>
  <si>
    <t>＜回答例＞
・購買製品が購買管理基準を満たしていることを発注前に確認済であるため，型名，型番等で発注品との照合をしている 
＜管理の注意ポイント＞
・受け入れ確認の対象には生産委託品も含める
・確認対象，基準，方法，頻度はリスクのレベルに応じた方法を選択しても良い 
・管理基準に適合した部品・材料のみ発注する仕組みがあり，受け入れ時に発注NO，型名等の照合をしていることでも良い
・ＣｉＰ管理上のリスクがある場合，製品の梱包材などの副資材も適用範囲にある場合もあり，注意が必要</t>
  </si>
  <si>
    <t>＜回答例＞
・受入検査成績票，測定記録
＜管理の注意ポイント＞
・購入実績がない場合は，手順の文書化が出来ており，記録の書式が決められていれば適合として可能</t>
  </si>
  <si>
    <t>組織は，製品の設計・開発，製造などのプロセスを他の組織へ委託する場合，ＣｉＰ管理基準を遵守できるように外部委託先のＣｉＰの管理状況を確認し，その結果を文書化した情報として保持すること。組織は，確認の結果に対する処置をあらかじめ規定しておくこと。</t>
  </si>
  <si>
    <t xml:space="preserve">＜回答例＞
・生産委託契約書
・仕様書
・ＣｉＰ管理基準
＜管理の注意ポイント＞
・外部委託先には，委託する業務内容に応じて，必要なＣｉＰ管理上の管理項目/管理内容を伝達する
・部品材料の調達を委託している場合は，責任と権限を明確にする </t>
  </si>
  <si>
    <t>＜適合判断基準＞ 
適　合：ＣｉＰ管理に関する管理項目/管理内容の実施状況を確認し記録している
準適合：確認内容に洩れ，不備がある                                                                                                        　　　　　　　　　　　　　　　　　　　　　　　　                                        
不適合：確認していない</t>
    <rPh sb="41" eb="43">
      <t>キロク</t>
    </rPh>
    <rPh sb="60" eb="62">
      <t>フビ</t>
    </rPh>
    <rPh sb="234" eb="237">
      <t>フテキゴウ</t>
    </rPh>
    <phoneticPr fontId="1"/>
  </si>
  <si>
    <t>＜回答例（確認内容）＞
・ＣｉＰ管理ガイドライン第4.0版のチェックシート
・指定した部品，材料を指定した正規代理店で購入し，指定した工程条件（生産工程，手直し工程，検査工程条件）で生産している 
＜回答例（確認頻度）＞
・１回/2年以上の頻度
※但し，外部委託先のリスクに応じて確認の頻度を上げている</t>
  </si>
  <si>
    <t>＜適合判断基準＞
適　合：ＣｉＰ管理に関する管理項目/管理内容を文書化し管理されている
準適合：文書化された内容に洩れ，不備等がある                                                                                                                        　                                                            
不適合：文書化されていない</t>
    <rPh sb="60" eb="62">
      <t>フビ</t>
    </rPh>
    <rPh sb="248" eb="251">
      <t>フテキゴウ</t>
    </rPh>
    <phoneticPr fontId="1"/>
  </si>
  <si>
    <t xml:space="preserve">(3) ｢ＣｉＰ管理｣に関する外部委託先の管理方法について定めた文書名，項目名を記載して下さい </t>
  </si>
  <si>
    <t>＜回答例＞
・「外部委託先管理規程」
  第○○項：情報伝達，第○○項：要求事項，第○○項：評価</t>
  </si>
  <si>
    <t>組織は，製造工程におけるＣｉＰに関わる管理基準に基づいて，製造工程を管理し，その結果を文書化した情報として保持すること。</t>
  </si>
  <si>
    <t>(1) 当設問に該当する場合は，該当工程，使用材料，反応の内容を記載して下さい</t>
    <rPh sb="4" eb="5">
      <t>トウ</t>
    </rPh>
    <rPh sb="5" eb="7">
      <t>セツモン</t>
    </rPh>
    <rPh sb="8" eb="10">
      <t>ガイトウ</t>
    </rPh>
    <rPh sb="12" eb="14">
      <t>バアイ</t>
    </rPh>
    <rPh sb="16" eb="18">
      <t>ガイトウ</t>
    </rPh>
    <rPh sb="18" eb="20">
      <t>コウテイ</t>
    </rPh>
    <rPh sb="21" eb="23">
      <t>シヨウ</t>
    </rPh>
    <rPh sb="23" eb="25">
      <t>ザイリョウ</t>
    </rPh>
    <rPh sb="26" eb="28">
      <t>ハンノウ</t>
    </rPh>
    <rPh sb="29" eb="31">
      <t>ナイヨウ</t>
    </rPh>
    <rPh sb="32" eb="34">
      <t>キサイ</t>
    </rPh>
    <rPh sb="36" eb="37">
      <t>クダ</t>
    </rPh>
    <phoneticPr fontId="1"/>
  </si>
  <si>
    <t>(2) 該当する工程に対する，製造段階における管理基準を明確にしている文書とその具体的な管理方法を記載して下さい</t>
    <rPh sb="4" eb="6">
      <t>ガイトウ</t>
    </rPh>
    <rPh sb="8" eb="10">
      <t>コウテイ</t>
    </rPh>
    <rPh sb="11" eb="12">
      <t>タイ</t>
    </rPh>
    <rPh sb="40" eb="43">
      <t>グタイテキ</t>
    </rPh>
    <rPh sb="44" eb="46">
      <t>カンリ</t>
    </rPh>
    <rPh sb="46" eb="48">
      <t>ホウホウ</t>
    </rPh>
    <phoneticPr fontId="1"/>
  </si>
  <si>
    <t xml:space="preserve">＜回答例＞
(a) 製造段階における管理基準を明確にしている文書：［めっき工程作業標準］
(b) 具体的な管理方法：［めっき液に安定材として添加している鉛（Pb）の基準値を「XXXppm」に設定し，１カ月に１度液の分析を行い確認している］ 
＜管理の注意ポイント＞
・化学物質／混合物の製造の場合は，原材料や副資材に含有している化学物質／混合物及び工程内で添加・発生・除去される化学物質／混合物を考慮し，製品の管理基準を満たす購買・調達条件，製造工程，製造条件，検査・出荷条件等を定めているか 
・化学物質／混合物を用いた成形品製造の場合は，工程における成形品の含有化学物質の濃度や種類の変化を論理的根拠に基づき考慮して製品設計，工程設計を行っているか 　
※はんだ，接着剤，グリス，インク等を使用している場合に該当する
・「製造段階におけるＣｉＰ管理に関わる管理基準」は，QC工程図，管理工程図，管理フロー図，作業手順などに対し反映されていれば良い </t>
  </si>
  <si>
    <t xml:space="preserve">(4) 工程管理を定めた文書名，項目名を記載して下さい </t>
    <rPh sb="4" eb="6">
      <t>コウテイ</t>
    </rPh>
    <rPh sb="6" eb="8">
      <t>カンリ</t>
    </rPh>
    <rPh sb="9" eb="10">
      <t>サダ</t>
    </rPh>
    <rPh sb="16" eb="18">
      <t>コウモク</t>
    </rPh>
    <rPh sb="18" eb="19">
      <t>メイ</t>
    </rPh>
    <phoneticPr fontId="1"/>
  </si>
  <si>
    <t>組織は，ＣｉＰ管理基準で対象とした化学物質の誤使用及び汚染の防止策を実施すること。</t>
  </si>
  <si>
    <t>＜適合判断基準＞
適　合：誤使用・汚染防止策の必要な対象と管理方法が定められており，実施している
不適合：適切な管理及び実施されていない</t>
  </si>
  <si>
    <t xml:space="preserve">＜回答例＞
・ＱＣ工程図に則った管理をしている
＜管理の注意ポイント＞
・誤使用・汚染防止の対策内容は，汚染の恐れのある物質の管理レベル（使用禁止，含有管理）に応じた内容で設定していれば良い 
・ＣｉＰ管理基準で定めた「使用禁止物質」の誤使用・汚染の恐れが無い場合は一般的な工程管理により誤使用・汚染防止を実施していれば良い 
・ＣｉＰ管理基準で定めた「使用禁止物質」の誤使用・汚染の恐れがある工程，材料がある場合は下記(3)～(6)の対応が必要 </t>
  </si>
  <si>
    <t xml:space="preserve">(2) 使用禁止物質を含有する部品，材料がある場合は使用禁止物質を含有する部品・材料の名，対象使用禁止物質名，工程，使用用途を記載して下さい </t>
  </si>
  <si>
    <t>＜回答例＞
・部品材料名：電線
・対象使用禁止物質名：鉛
・工程：実装工程
・使用用途：自動車向けの製品に使用
＜管理の注意ポイント＞
・「使用禁止物質」の誤使用，汚染の恐れがあるか否かは対象の顧客向け以外の工程も含めて判断する必要がある 
・ＣｉＰ管理基準で定めた「使用禁止物質」の誤使用，汚染の恐れがある例として次のような例がある 
  例：規制対象外の顧客向けラインで「使用禁止物質」を使用した併行生産がされている
  例：リサイクル材（オープン，クローズド）を使用している</t>
  </si>
  <si>
    <t xml:space="preserve">＜使用禁止物質対応＞
(3) 部品・材料の受入，置き場（副資材，包装用材料含む）において，誤使用・汚染防止の適切な管理ができていますか 
</t>
  </si>
  <si>
    <t xml:space="preserve">(3) 「部品，材料置き場（副資材，包装用材料含む）」の誤使用，混入，混在，汚染防止の具体的な管理方法を記載して下さい </t>
  </si>
  <si>
    <t>＜回答例（管理方法）＞
・受入時に非対応の製品（鉛含有の電線）に「非対応」の表示を貼る
・使用禁止物質非対応品の部品・材料の置場に仕切りを設置
・オープンリサイクル材は受入時に，ロット毎にXRF分析装置，GC/MS分析装置などにて分析を行い，禁止物質の濃度がばらつきにより閾値を超えないことを確認している
＜管理の注意ポイント＞
・誤使用，混入しないための管理方法が適切か否かは，誰が作業しても間違わないような管理方法であり，表示，専用化，取扱者の限定等がある</t>
  </si>
  <si>
    <t xml:space="preserve">＜使用禁止物質対応＞
(5) 出荷用倉庫における製品置き場においても，誤使用・汚染防止の適切な管理ができていますか 
</t>
  </si>
  <si>
    <t xml:space="preserve">(5) ｢出荷用倉庫における製品置き場｣の誤使用，混入，混在，汚染防止の具体的な管理方法を記載して下さい </t>
  </si>
  <si>
    <t>＜回答例（管理方法）＞
・製品，包装区分（ラベル等）への表示と置き場の専用化
＜管理の注意ポイント＞
・誤使用，汚染しないための管理方法が適切か否かは，誰が作業しても間違わないような管理方法であり，表示，専用化，取扱者の限定等がある</t>
  </si>
  <si>
    <t xml:space="preserve">(6) 該当する工程の誤使用，汚染防止の管理手順を定めた文書名，項目名を記載して下さい </t>
  </si>
  <si>
    <t>組織は，ＣｉＰ情報を把握し，その情報を速やかに利用，開示及び伝達できるように，適切な手段によって，ＣｉＰ情報のトレーサビリティを確実にすること。
組織の製品に関するＣｉＰ情報を管理する方法を規定し，保存し，実施すること。</t>
  </si>
  <si>
    <t xml:space="preserve">引渡しされた製品から構成部材・原材料の受入れロット，製造時期・製造工程，外部委託先に関するＣｉＰ情報を速やかに把握，利用，開示及び伝達できるようになっていますか
(a) 管理の方法が定められている
(b) 記録を作成している
</t>
    <rPh sb="85" eb="87">
      <t>カンリ</t>
    </rPh>
    <rPh sb="88" eb="90">
      <t>ホウホウ</t>
    </rPh>
    <rPh sb="91" eb="92">
      <t>サダ</t>
    </rPh>
    <rPh sb="103" eb="105">
      <t>キロク</t>
    </rPh>
    <rPh sb="106" eb="108">
      <t>サクセイ</t>
    </rPh>
    <phoneticPr fontId="1"/>
  </si>
  <si>
    <t>＜適合判断基準＞
適　合：手順と対象となる記録が定められ運用が確認できている
準適合：記録に不備がある
不適合：管理の方法が定められていない。もしくは，記録がない</t>
    <rPh sb="39" eb="40">
      <t>ジュン</t>
    </rPh>
    <rPh sb="40" eb="42">
      <t>テキゴウ</t>
    </rPh>
    <rPh sb="43" eb="45">
      <t>キロク</t>
    </rPh>
    <rPh sb="46" eb="48">
      <t>フビ</t>
    </rPh>
    <rPh sb="52" eb="55">
      <t>フテキゴウ</t>
    </rPh>
    <rPh sb="56" eb="58">
      <t>カンリ</t>
    </rPh>
    <rPh sb="59" eb="61">
      <t>ホウホウ</t>
    </rPh>
    <rPh sb="62" eb="63">
      <t>サダ</t>
    </rPh>
    <rPh sb="76" eb="78">
      <t>キロク</t>
    </rPh>
    <phoneticPr fontId="1"/>
  </si>
  <si>
    <t>引渡しされた製品から構成部材・原材料の受入れロット，製造時期，製造場所（工程），外部委託先を特定するための管理方法と記録を記載して下さい</t>
    <rPh sb="36" eb="38">
      <t>コウテイ</t>
    </rPh>
    <rPh sb="53" eb="55">
      <t>カンリ</t>
    </rPh>
    <rPh sb="55" eb="57">
      <t>ホウホウ</t>
    </rPh>
    <rPh sb="58" eb="60">
      <t>キロク</t>
    </rPh>
    <rPh sb="61" eb="63">
      <t>キサイ</t>
    </rPh>
    <rPh sb="65" eb="66">
      <t>クダ</t>
    </rPh>
    <phoneticPr fontId="1"/>
  </si>
  <si>
    <t>＜回答例＞
(a)
・「工程管理規程」 第○項：トレーサビリティ
・「製造管理規程」 第○項：トレーサビリティ 「作業手順書」
・ロット番号または，シリアル番号で管理
(b) 
・部品受入記録票
・ロット管理記録票
・生産記録票
&lt;管理の注意ポイント&gt;
・詳細な管理方法を記載することが難しい場合は，手順書名の回答で良い</t>
  </si>
  <si>
    <t>(1) 変更管理の対象となる事項及び，文書名記載して下さい</t>
    <rPh sb="16" eb="17">
      <t>オヨ</t>
    </rPh>
    <rPh sb="19" eb="21">
      <t>ブンショ</t>
    </rPh>
    <rPh sb="21" eb="22">
      <t>メイ</t>
    </rPh>
    <rPh sb="22" eb="24">
      <t>キサイ</t>
    </rPh>
    <rPh sb="26" eb="27">
      <t>クダ</t>
    </rPh>
    <phoneticPr fontId="1"/>
  </si>
  <si>
    <t xml:space="preserve">＜回答例＞
(a) 変更管理対象：自社内，及び供給者，外部委託先における下記内容の変更を対象としている
　　供給者，外部委託先
　　部品，材料
　　工程（生産設備，製造条件，型・治工具等）
(b) 文書名：変更管理規程
＜管理の注意ポイント＞
・変更管理の対象には，生産の4要素「人 (Man)，機械 (Machine)，材料 (Material)，方法 (Method)」の変更を含める。ただし，化学物質管理に影響を与える範囲とする
・組織内だけでなく供給者，外部委託先における変更も対象にする必要がある </t>
  </si>
  <si>
    <t>＜適合判断基準＞
適　合：変更管理時の，ＣｉＰ情報を入手する時期・手段・部署(人)が明確になっており，かつ，変更前に入手を行ってる
準適合：入手は行っているが，手段・部署(人)のいずれかが定まっていない
不適合：入手を行っていない，または，変更前に入手を行っていない</t>
    <rPh sb="36" eb="38">
      <t>ブショ</t>
    </rPh>
    <rPh sb="66" eb="69">
      <t>ジュンテキゴウ</t>
    </rPh>
    <rPh sb="83" eb="85">
      <t>ブショ</t>
    </rPh>
    <rPh sb="102" eb="105">
      <t>フテキゴウ</t>
    </rPh>
    <rPh sb="120" eb="122">
      <t>ヘンコウ</t>
    </rPh>
    <rPh sb="122" eb="123">
      <t>マエ</t>
    </rPh>
    <rPh sb="124" eb="126">
      <t>ニュウシュ</t>
    </rPh>
    <rPh sb="127" eb="128">
      <t>オコナ</t>
    </rPh>
    <phoneticPr fontId="1"/>
  </si>
  <si>
    <t xml:space="preserve">(2) 上記(1)の変更管理の対象に対し社内で変更が発生する場合，変更前にＣｉＰ管理基準への適合状況を把握するために確認している内容を記載して下さい </t>
    <rPh sb="51" eb="53">
      <t>ハアク</t>
    </rPh>
    <rPh sb="58" eb="60">
      <t>カクニン</t>
    </rPh>
    <rPh sb="64" eb="66">
      <t>ナイヨウ</t>
    </rPh>
    <rPh sb="67" eb="69">
      <t>キサイ</t>
    </rPh>
    <rPh sb="71" eb="72">
      <t>クダ</t>
    </rPh>
    <phoneticPr fontId="1"/>
  </si>
  <si>
    <t>＜回答例＞
・購買部門が変更前にＣｉＰ情報(chemSHERPA，JAMA/JAPIAシート 等)を用いて供給者より入手している
・購買部門が変更前に不使用証明書や，成分表を用いて供給者より入手している
＜管理の注意ポイント＞
・管理基準に対する適合・不適合が判断できる情報を入手しているかを確認する事</t>
  </si>
  <si>
    <t xml:space="preserve">＜回答例＞
・品質保証部門が変更する項目（供給者，材料，工程等）とＣｉＰ管理基準への適合状況を顧客に事前に通知する仕組みになっていて，[各社指定の変更申請書]で申請を実施している
＜管理の注意ポイント＞
・顧客とのコミニュケーションをとって変更することが重要 
・顧客への報告は，ＣｉＰ管理基準への適合状況の結果に関らず報告することが重要 </t>
  </si>
  <si>
    <t xml:space="preserve">(4) 入手したＣｉＰ情報について，適合状況を判定し，その結果を記録していますか
</t>
    <rPh sb="4" eb="6">
      <t>ニュウシュ</t>
    </rPh>
    <rPh sb="18" eb="20">
      <t>テキゴウ</t>
    </rPh>
    <rPh sb="20" eb="22">
      <t>ジョウキョウ</t>
    </rPh>
    <rPh sb="23" eb="25">
      <t>ハンテイ</t>
    </rPh>
    <rPh sb="29" eb="31">
      <t>ケッカ</t>
    </rPh>
    <rPh sb="32" eb="34">
      <t>キロク</t>
    </rPh>
    <phoneticPr fontId="1"/>
  </si>
  <si>
    <t xml:space="preserve">引渡し段階で「ＣｉＰ管理基準」を満足していることを確認し，記録していますか
</t>
    <rPh sb="3" eb="5">
      <t>ダンカイ</t>
    </rPh>
    <rPh sb="10" eb="12">
      <t>カンリ</t>
    </rPh>
    <rPh sb="12" eb="14">
      <t>キジュン</t>
    </rPh>
    <rPh sb="16" eb="18">
      <t>マンゾク</t>
    </rPh>
    <rPh sb="25" eb="27">
      <t>カクニン</t>
    </rPh>
    <rPh sb="29" eb="31">
      <t>キロク</t>
    </rPh>
    <phoneticPr fontId="1"/>
  </si>
  <si>
    <t>＜回答例＞
(a)　文書名：「出荷確認規程」 第○○項：製品化学物質評価（出荷検査の文書名・基準等など）
(b)　記録：出荷確認票，現品票，工程確認記録等
＜管理の注意ポイント＞
・引渡し段階とは完成品の出荷段階を指しています
・出荷後の活動について別途定めがある場合はそれに従うこと</t>
  </si>
  <si>
    <t>組織は，ＣｉＰに関わる不適合品発生時における組織内部，供給者，外部委託先及び顧客への速やかな連絡，並びに応急処置の方法を定め，文書化すること。
応急処置の後に，原因を特定し，必要な処置を決定し，実施して再発を防止すること。
発生を未然に防止するための予防処置を講じること。組織は，不適合品発生時の対応を文書化した情報として保持すること。</t>
    <rPh sb="42" eb="43">
      <t>スミ</t>
    </rPh>
    <phoneticPr fontId="1"/>
  </si>
  <si>
    <t xml:space="preserve">(1) ＣｉＰの不適合品（以下，不適合品という）が発生した際に，組織内部，供給者または外部委託先，顧客への連絡手順を定め実施していますか
</t>
    <rPh sb="53" eb="55">
      <t>レンラク</t>
    </rPh>
    <rPh sb="55" eb="57">
      <t>テジュン</t>
    </rPh>
    <rPh sb="58" eb="59">
      <t>サダ</t>
    </rPh>
    <rPh sb="60" eb="62">
      <t>ジッシ</t>
    </rPh>
    <phoneticPr fontId="1"/>
  </si>
  <si>
    <t>＜適合判断基準＞
適　合：組織内部，供給者または外部委託先，顧客への連絡手順を文書に定めている
準適合：前述の手順を文書に定めているが一部明確でないところがある
不適合：実施すべき手順が文書に定められていない</t>
  </si>
  <si>
    <t>(2) 不適合品発生時に拡散防止し，識別管理するための文書名と要求内容を記載して下さい</t>
  </si>
  <si>
    <t>＜回答例＞
(a) 波及範囲の特定
　1) 文書名，項目名：是正処置手順，○○項応急処置
　2) 要求している内容：発生ロット，対象設備の特定
　3) 記録名：是正処置記録
(b) 拡散防止
　1) 文書名，項目名：是正処置手順，○○項応急処置
　2) 要求している内容：生産停止，出荷停止，選別・隔離など
　3) 記録名：是正処置記録
(c) 識別管理
　1) 文書名，項目名：是正処置手順，○○項応急処置
　2) 要求している内容：適合品との隔離や識別表示
　3) 記録名：是正処置記録</t>
    <rPh sb="158" eb="160">
      <t>キロク</t>
    </rPh>
    <rPh sb="160" eb="161">
      <t>メイ</t>
    </rPh>
    <rPh sb="162" eb="164">
      <t>ゼセイ</t>
    </rPh>
    <rPh sb="164" eb="166">
      <t>ショチ</t>
    </rPh>
    <rPh sb="166" eb="168">
      <t>キロク</t>
    </rPh>
    <rPh sb="235" eb="237">
      <t>キロク</t>
    </rPh>
    <rPh sb="237" eb="238">
      <t>メイ</t>
    </rPh>
    <rPh sb="239" eb="241">
      <t>ゼセイ</t>
    </rPh>
    <rPh sb="241" eb="243">
      <t>ショチ</t>
    </rPh>
    <rPh sb="243" eb="245">
      <t>キロク</t>
    </rPh>
    <phoneticPr fontId="1"/>
  </si>
  <si>
    <t xml:space="preserve">(3) 原因究明とその恒久対策，予防措置をとるための手順を定め実施していますか
</t>
    <rPh sb="31" eb="33">
      <t>ジッシ</t>
    </rPh>
    <phoneticPr fontId="1"/>
  </si>
  <si>
    <t xml:space="preserve">(3) 原因究明とその対策，予防措置をとることを定めた内容を記載して下さい </t>
    <rPh sb="24" eb="25">
      <t>サダ</t>
    </rPh>
    <rPh sb="27" eb="29">
      <t>ナイヨウ</t>
    </rPh>
    <rPh sb="30" eb="32">
      <t>キサイ</t>
    </rPh>
    <rPh sb="34" eb="35">
      <t>クダ</t>
    </rPh>
    <phoneticPr fontId="1"/>
  </si>
  <si>
    <t xml:space="preserve">＜回答例＞
(a) 文書名，項目名：製品不適合連絡票・報告書
(b) 要求している内容： 製造部署は，原因究明とその恒久対策，予防措置をとり，品質保証課へ連絡
(c) 記録名：同上
＜管理の注意ポイント＞
・不適合発生時の原因に対する是正措置，及び基準改定など再発防止処置の手順を定めている </t>
  </si>
  <si>
    <t>(a) 文書名，項目名：[
(b) 要求している内容：[
(c) 記録名：[</t>
    <rPh sb="4" eb="7">
      <t>ブンショメイ</t>
    </rPh>
    <rPh sb="8" eb="10">
      <t>コウモク</t>
    </rPh>
    <rPh sb="10" eb="11">
      <t>メイ</t>
    </rPh>
    <rPh sb="18" eb="20">
      <t>ヨウキュウ</t>
    </rPh>
    <rPh sb="24" eb="26">
      <t>ナイヨウ</t>
    </rPh>
    <rPh sb="33" eb="35">
      <t>キロク</t>
    </rPh>
    <rPh sb="35" eb="36">
      <t>メイ</t>
    </rPh>
    <phoneticPr fontId="1"/>
  </si>
  <si>
    <t>＜回答例＞
(a) 文書名，項目名：製品不適合連絡票・報告書
(b) 要求している内容：品質保証課は入手した情報に基づき，組織内全般，当該事象以外の部署，工程等への水平展開要否を検討し，必要時には実施
(c) 記録名：同上</t>
  </si>
  <si>
    <t>組織は，次の項目について，あらかじめ規定した間隔で評価すること。組織は，是正処置の必要な事項については，是正処置を実施すること。評価及び是正処置の結果は，文書化した情報として保持し，トップマネジメントに報告すること。トップマネジメントは，その評価及び是正処置の結果をレビューすること。
a) 改善の状況
b) ＣｉＰ管理に関連する組織の外部及び内部の課題の変化
c) 次に示す傾向を含めたＣｉＰ管理のパフォーマンス及び有効性に関する情報
　1) 外部の利害関係者との関連するコミュニケーション
　2) 目標が達成された程度
　3) 製品のＣｉＰ管理基準への適合
　4) 不適合及び是正処置
　5) パフォーマンス評価の結果
　6) 供給者・外部委託先のパフォーマンス
d) 資源の妥当性
e) リスク及び機会への取組みの有効性
f) 改善の計画</t>
    <rPh sb="316" eb="319">
      <t>キョウキュウシャ</t>
    </rPh>
    <rPh sb="322" eb="325">
      <t>イタクサキ</t>
    </rPh>
    <phoneticPr fontId="1"/>
  </si>
  <si>
    <t xml:space="preserve">(1) ＣｉＰの管理状況をあらかじめ定めた間隔で，評価をしていますか 
</t>
  </si>
  <si>
    <t>＜適合判断基準＞
適　合：確認頻度，確認方法・手段が決められており，その取り決めに従い確認した記録がある
準適合：手段や記録に一部不備がある
不適合：記録がない</t>
    <rPh sb="53" eb="56">
      <t>ジュンテキゴウ</t>
    </rPh>
    <rPh sb="57" eb="59">
      <t>シュダン</t>
    </rPh>
    <rPh sb="60" eb="62">
      <t>キロク</t>
    </rPh>
    <rPh sb="71" eb="74">
      <t>フテキゴウ</t>
    </rPh>
    <phoneticPr fontId="1"/>
  </si>
  <si>
    <t>＜適合判断基準＞
適　合：ＣｉＰ管理に関する不適合等発生時の原因追求，基準改訂，社内，顧客への報告方法等の手順等が決められており，実施記録がある
準適合：手順や記録に一部不備がある
不適合：記録がない</t>
    <rPh sb="16" eb="18">
      <t>カンリ</t>
    </rPh>
    <rPh sb="37" eb="39">
      <t>カイテイ</t>
    </rPh>
    <rPh sb="73" eb="76">
      <t>ジュンテキゴウ</t>
    </rPh>
    <rPh sb="91" eb="94">
      <t>フテキゴウ</t>
    </rPh>
    <phoneticPr fontId="1"/>
  </si>
  <si>
    <t>(3) 評価の結果及び是正処置の結果等の取組みについてトップマネジメントが適切性，有効性についてのレビューを行っていますか</t>
    <rPh sb="18" eb="19">
      <t>ナド</t>
    </rPh>
    <rPh sb="20" eb="22">
      <t>トリク</t>
    </rPh>
    <rPh sb="37" eb="40">
      <t>テキセツセイ</t>
    </rPh>
    <rPh sb="41" eb="44">
      <t>ユウコウセイ</t>
    </rPh>
    <rPh sb="54" eb="55">
      <t>オコナ</t>
    </rPh>
    <phoneticPr fontId="1"/>
  </si>
  <si>
    <t>＜回答例＞
・マネジメントレビュー報告書
＜管理の注意ポイント＞
・ISO9001やISO14001等に組み込んで内部監査を実施している場合，内部監査報告書がＣｉＰについても実施しているのかを報告書の「監査範囲」などで明記されるのが望ましい</t>
    <rPh sb="51" eb="52">
      <t>ナド</t>
    </rPh>
    <phoneticPr fontId="1"/>
  </si>
  <si>
    <t xml:space="preserve">(4) 実施状況の評価及び改善の実施について定めた文書名，項目名を記載して下さい </t>
    <rPh sb="4" eb="6">
      <t>ジッシ</t>
    </rPh>
    <rPh sb="6" eb="8">
      <t>ジョウキョウ</t>
    </rPh>
    <rPh sb="9" eb="11">
      <t>ヒョウカ</t>
    </rPh>
    <rPh sb="11" eb="12">
      <t>オヨ</t>
    </rPh>
    <rPh sb="13" eb="15">
      <t>カイゼン</t>
    </rPh>
    <rPh sb="16" eb="18">
      <t>ジッシ</t>
    </rPh>
    <phoneticPr fontId="1"/>
  </si>
  <si>
    <t xml:space="preserve">(1) 目標設定し，その達成のための計画を作成していますか  
</t>
    <rPh sb="6" eb="8">
      <t>セッテイ</t>
    </rPh>
    <rPh sb="12" eb="14">
      <t>タッセイ</t>
    </rPh>
    <phoneticPr fontId="1"/>
  </si>
  <si>
    <t>＜適合判断基準＞
適　合：目標を定めた計画が作成されている
準適合：目標は作成されているが計画が作成されていない
不適合：目標と計画がともに作成されていない</t>
    <rPh sb="57" eb="60">
      <t>フテキゴウ</t>
    </rPh>
    <rPh sb="61" eb="63">
      <t>モクヒョウ</t>
    </rPh>
    <rPh sb="70" eb="72">
      <t>サクセイ</t>
    </rPh>
    <phoneticPr fontId="1"/>
  </si>
  <si>
    <t>＜回答例＞ 
(a) 「ＣｉＰ管理規程」（文書NO.XXXX　訂01）」 第○項：教育訓練  
(b)
   対象者 ：［材料担当者，製造担当者］　　　　　　　　　　　　　　
   訓練内容：［併行生産時の識別管理（保管・生産切替・洗浄等）］
   記録：[教育記録／受講記録　等]
＜管理の注意ポイント＞
・ＣｉＰ管理に関する教育訓練のﾙｰﾙ，記録を定めた文書がある場合はその規程名称を記載することでもよい　　　　　　　　　　　　　　　　　　　　　　　　　　　　　　　　　　　　　　　　</t>
    <phoneticPr fontId="1"/>
  </si>
  <si>
    <t>(6) 入手した情報を判定する時期を記載して下さい。情報を入手できなかった場合，または購買管理基準を満たさなかった場合の対応方法を記載して下さい。また，それらを規定した文書を記載して下さい</t>
    <phoneticPr fontId="1"/>
  </si>
  <si>
    <t xml:space="preserve">(5) 管理状況の確認が未完了，または確認した内容，結果に問題がある場合の処置方法を記載して下さい </t>
    <rPh sb="37" eb="39">
      <t>ショチ</t>
    </rPh>
    <phoneticPr fontId="1"/>
  </si>
  <si>
    <t xml:space="preserve">＜回答例＞
(a) 該当工程：無電解ニッケルめっき
(b) 使用材料：めっき液（Ni90～92％，P8～10％，Pb1000ppm以下）
(c) 管理対象物質：鉛
(d) 反応の内容：微量の鉛化合物（浴の安定化を目的に添加）が，反応時に皮膜中に取り込まれる 
＜管理の注意ポイント＞
・ＣｉＰ管理基準の対象物質が，管理基準を超えて残留または生成する可能性がある濃度変化，変換工程の例
　　ポリマー重合（PVC：塩化ビニルによる化学反応）
　　無電解ニッケルめっき工程（鉛：めっき液の濃度変化）
　　インク塗料（鉛，カドミウム等：溶剤等の揮発による濃度変化）
　　シーラント剤（DBT，DOT：２液混合型のシーラント剤の硬化反応）
　　焼き付け塗装工程
　　硬化性樹脂の硬化成型工程
</t>
    <rPh sb="89" eb="91">
      <t>ナイヨウ</t>
    </rPh>
    <phoneticPr fontId="1"/>
  </si>
  <si>
    <t>設問の内容に対し，ルールまたは運用の一部に不備がある場合，「準適合」とする。　いずれの場合でも，実際の運用では不備がカバーされ，適合に準じるような状況にあることが重要である
「準適合」の判定をする場合にはさらに，不備な点を明らかにし，改善の計画または，その必要性を示す必要がある</t>
    <phoneticPr fontId="1"/>
  </si>
  <si>
    <t>ＣｉＰ管理の計画を策定するとき，組織は，5.1.1に規定する組織の外部及び内部の課題，5.1.2に規定する利害関係者の要求事項及び5.1.3に規定する適用範囲を考慮し，次に挙げる組織の意図する結果の実現のために取り組む必要のあるリスク及び機会を決定すること。
a) ＣｉＰ管理が，その意図した結果を達成できるようにする。
b) 望ましい影響を増大する。
c) 望ましくない影響を防止または低減する。
d) 継続的改善を推進する。
組織は，上記によって決定したリスク及び機会への取組みを計画すること。</t>
    <phoneticPr fontId="1"/>
  </si>
  <si>
    <t>組織は，力量に関して，次の事項を行うこと。
a) 設計・開発，購買，製造及び引渡しの各段階においてＣｉＰ管理に携わる者に必要な力量を明確にする。
b) 適切な教育・訓練または経験に基づいて，ＣｉＰ管理に携わる者が力量を備えていることを確実にする。
c) 教育・訓練の実施について，文書化した情報を保持する。</t>
    <rPh sb="133" eb="135">
      <t>ジッシ</t>
    </rPh>
    <phoneticPr fontId="1"/>
  </si>
  <si>
    <t>(a) 判定時期：[
(b) 判定時期が規定されている文書：[
(c) 情報を入手できない場合，または管理基準を満たせない場合の対応：
[
(d) 対応方法を規定した文書：[</t>
    <rPh sb="4" eb="6">
      <t>ハンテイ</t>
    </rPh>
    <rPh sb="6" eb="8">
      <t>ジキ</t>
    </rPh>
    <rPh sb="15" eb="17">
      <t>ハンテイ</t>
    </rPh>
    <rPh sb="17" eb="19">
      <t>ジキ</t>
    </rPh>
    <rPh sb="20" eb="22">
      <t>キテイ</t>
    </rPh>
    <rPh sb="27" eb="29">
      <t>ブンショ</t>
    </rPh>
    <rPh sb="36" eb="38">
      <t>ジョウホウ</t>
    </rPh>
    <rPh sb="39" eb="41">
      <t>ニュウシュ</t>
    </rPh>
    <rPh sb="45" eb="47">
      <t>バアイ</t>
    </rPh>
    <rPh sb="51" eb="53">
      <t>カンリ</t>
    </rPh>
    <rPh sb="53" eb="55">
      <t>キジュン</t>
    </rPh>
    <rPh sb="56" eb="57">
      <t>ミ</t>
    </rPh>
    <rPh sb="61" eb="63">
      <t>バアイ</t>
    </rPh>
    <rPh sb="64" eb="66">
      <t>タイオウ</t>
    </rPh>
    <rPh sb="74" eb="76">
      <t>タイオウ</t>
    </rPh>
    <rPh sb="76" eb="78">
      <t>ホウホウ</t>
    </rPh>
    <rPh sb="79" eb="81">
      <t>キテイ</t>
    </rPh>
    <rPh sb="83" eb="85">
      <t>ブンショ</t>
    </rPh>
    <phoneticPr fontId="1"/>
  </si>
  <si>
    <t>組織は，製品に対応するＣｉＰ管理基準を定め，文書化した情報として維持すること。
組織は，ＣｉＰ管理基準を明確にするとき，次の事項を含む実施事項の内容を規定すること。
a) 適用される法規制の要求事項
b) ＣｉＰ管理に関連する利害関係者の特定，そのニーズ及び期待
c) その他，組織が必要とみなすもの</t>
    <rPh sb="47" eb="49">
      <t>カンリ</t>
    </rPh>
    <phoneticPr fontId="1"/>
  </si>
  <si>
    <t xml:space="preserve">(4)調査フォーマットの名称を記載して下さい 
※購入部材の種類毎に調査フォーマットが異なる場合は，購入部材の種類別に記載して下さい </t>
    <rPh sb="12" eb="14">
      <t>メイショウ</t>
    </rPh>
    <rPh sb="32" eb="33">
      <t>ゴト</t>
    </rPh>
    <phoneticPr fontId="1"/>
  </si>
  <si>
    <t>＜回答例＞
・以下の内容について確認している
1) 使用禁止物質の汚染の恐れがある併行生産工程の有無
2) 使用禁止物質の汚染の恐れがあるはんだ槽の有無</t>
    <rPh sb="74" eb="76">
      <t>ウム</t>
    </rPh>
    <phoneticPr fontId="1"/>
  </si>
  <si>
    <t>＜回答例＞
・併行生産，リサイクル材(プレコンシューマ材/ポストコンシューマ材(オープン／クローズド))，はんだ槽の濃度変化など使用禁止物質の汚染の恐れがあり，供給者における管理が不十分な場合は適切に指導している
・分析データを入手し，使用禁止物質の混入がないことを確認
&lt;管理の注意ポイント&gt;
適切なエビデンスとは以下の例のような内容である 
　・供給者から初期出荷時の分析データを入手，確認と製品ロットごと等の定期的な受入分析
　・最終製品の定期的な分析
　・購買製品が材料の場合，材料メーカーの発行した材料証明書の入手</t>
    <phoneticPr fontId="1"/>
  </si>
  <si>
    <t>組織は，次の事項を含む，ＣｉＰ管理に関連する組織の内部及び外部とのコミュニケーションを決定すること。
a) コミュニケーションの内容
b) 実施時期
c) 対象者
d) 実施方法
e) 担当者</t>
    <phoneticPr fontId="1"/>
  </si>
  <si>
    <t>＜適合判断基準＞
適　合：ＣｉＰ管理に関する評価結果，是正処置のトップマネジメントの手順等が定められており，記録している
準適合：手順や記録に一部不備がある
不適合：記録がない</t>
    <rPh sb="16" eb="18">
      <t>カンリ</t>
    </rPh>
    <rPh sb="61" eb="64">
      <t>ジュンテキゴウ</t>
    </rPh>
    <rPh sb="79" eb="82">
      <t>フテキゴウ</t>
    </rPh>
    <phoneticPr fontId="1"/>
  </si>
  <si>
    <t>＜適合判断基準＞
適　合：顧客に変更を伝える時期・手段・部署(人)が明確になっており，かつ，変更を伝えた記録がある
不適合：顧客に変更を伝える時期・手段・部署(人)が定まっていない。または変更を伝えた記録がない</t>
    <rPh sb="28" eb="30">
      <t>ブショ</t>
    </rPh>
    <rPh sb="58" eb="61">
      <t>フテキゴウ</t>
    </rPh>
    <rPh sb="77" eb="79">
      <t>ブショ</t>
    </rPh>
    <phoneticPr fontId="1"/>
  </si>
  <si>
    <t>使用用途(例)：自己適合宣言にて使用する場合</t>
    <rPh sb="0" eb="2">
      <t>シヨウ</t>
    </rPh>
    <rPh sb="2" eb="4">
      <t>ヨウト</t>
    </rPh>
    <rPh sb="5" eb="6">
      <t>レイ</t>
    </rPh>
    <rPh sb="8" eb="10">
      <t>ジコ</t>
    </rPh>
    <rPh sb="10" eb="12">
      <t>テキゴウ</t>
    </rPh>
    <rPh sb="12" eb="14">
      <t>センゲン</t>
    </rPh>
    <rPh sb="16" eb="18">
      <t>シヨウ</t>
    </rPh>
    <rPh sb="20" eb="22">
      <t>バアイ</t>
    </rPh>
    <phoneticPr fontId="1"/>
  </si>
  <si>
    <t>手順２</t>
    <rPh sb="0" eb="2">
      <t>テジュン</t>
    </rPh>
    <phoneticPr fontId="1"/>
  </si>
  <si>
    <t>手順３</t>
    <rPh sb="0" eb="2">
      <t>テジュン</t>
    </rPh>
    <phoneticPr fontId="1"/>
  </si>
  <si>
    <t>手順４</t>
    <rPh sb="0" eb="2">
      <t>テジュン</t>
    </rPh>
    <phoneticPr fontId="1"/>
  </si>
  <si>
    <t>手順５</t>
    <rPh sb="0" eb="2">
      <t>テジュン</t>
    </rPh>
    <phoneticPr fontId="1"/>
  </si>
  <si>
    <t>手順６</t>
    <rPh sb="0" eb="2">
      <t>テジュン</t>
    </rPh>
    <phoneticPr fontId="1"/>
  </si>
  <si>
    <t>【ベーシック レベル】　「●」　⇒　自己適合宣言発行基準　として自動設定してあります。
　　　　・ＣｉＰ管理の仕組みにおける基本的な管理要件となっている。（JIS Z 7201のＣｉＰ管理の指針に準拠した設問）
　　　　・確実かつ効率的にＣｉＰを管理するために構築・維持すべき管理体制に向けてのマイルストーン</t>
    <rPh sb="32" eb="34">
      <t>ジドウ</t>
    </rPh>
    <rPh sb="34" eb="36">
      <t>セッテイ</t>
    </rPh>
    <phoneticPr fontId="1"/>
  </si>
  <si>
    <t>組織は，組織の目的に関連し，かつ，そのＣｉＰ管理の意図した結果を達成する組織の能力に影響を与えるため，組織の外部及び内部の課題を明確にすること。</t>
    <rPh sb="22" eb="24">
      <t>カンリ</t>
    </rPh>
    <phoneticPr fontId="1"/>
  </si>
  <si>
    <t>組織は，利害関係者のニーズ及び期待を理解するために，次の事項を明確にすること。
a) ＣｉＰ管理に密接に関連する利害関係者
b) それらの利害関係者のＣｉＰ管理に密接に関連する要求事項</t>
    <rPh sb="46" eb="48">
      <t>カンリ</t>
    </rPh>
    <rPh sb="78" eb="80">
      <t>カンリ</t>
    </rPh>
    <phoneticPr fontId="1"/>
  </si>
  <si>
    <t xml:space="preserve">適用範囲が記載された文書名及び概要を記載して下さい </t>
    <rPh sb="5" eb="7">
      <t>キサイ</t>
    </rPh>
    <rPh sb="10" eb="12">
      <t>ブンショ</t>
    </rPh>
    <rPh sb="12" eb="13">
      <t>メイ</t>
    </rPh>
    <rPh sb="13" eb="14">
      <t>オヨ</t>
    </rPh>
    <rPh sb="15" eb="17">
      <t>ガイヨウ</t>
    </rPh>
    <phoneticPr fontId="1"/>
  </si>
  <si>
    <t xml:space="preserve">(2) 目標と実施計画の最新の改訂時期を記載して下さい
　実績が無い場合は見直しの時期を記載して下さい </t>
    <rPh sb="4" eb="6">
      <t>モクヒョウ</t>
    </rPh>
    <rPh sb="7" eb="9">
      <t>ジッシ</t>
    </rPh>
    <rPh sb="9" eb="11">
      <t>ケイカク</t>
    </rPh>
    <rPh sb="29" eb="31">
      <t>ジッセキ</t>
    </rPh>
    <rPh sb="32" eb="33">
      <t>ナ</t>
    </rPh>
    <rPh sb="34" eb="36">
      <t>バアイ</t>
    </rPh>
    <rPh sb="37" eb="39">
      <t>ミナオ</t>
    </rPh>
    <rPh sb="41" eb="43">
      <t>ジキ</t>
    </rPh>
    <rPh sb="44" eb="46">
      <t>キサイ</t>
    </rPh>
    <rPh sb="48" eb="49">
      <t>クダ</t>
    </rPh>
    <phoneticPr fontId="1"/>
  </si>
  <si>
    <t>組織は，このガイドラインが推奨する文書化した情報及びＣｉＰ管理の有効性のために必要であると組織が定めた文書化した情報を維持又は保持すること。</t>
    <rPh sb="61" eb="62">
      <t>マタ</t>
    </rPh>
    <phoneticPr fontId="1"/>
  </si>
  <si>
    <t xml:space="preserve"> 5.5.2 ＣｉＰ管理基準の策定</t>
    <rPh sb="10" eb="12">
      <t>カンリ</t>
    </rPh>
    <rPh sb="12" eb="14">
      <t>キジュン</t>
    </rPh>
    <rPh sb="15" eb="17">
      <t>サクテイ</t>
    </rPh>
    <phoneticPr fontId="1"/>
  </si>
  <si>
    <t>＜適合判断基準＞
適　合：顧客とのコミュニケーションに(a)から(d)の内容を定めた手順があり実施している
準適合：一部未実施（手順無し)などの不備がある
不適合：顧客とのコミュニケーションを定めた手順もなく実施していない</t>
    <rPh sb="3" eb="5">
      <t>ハンダン</t>
    </rPh>
    <rPh sb="36" eb="38">
      <t>ナイヨウ</t>
    </rPh>
    <rPh sb="47" eb="49">
      <t>ジッシ</t>
    </rPh>
    <rPh sb="72" eb="74">
      <t>フビ</t>
    </rPh>
    <rPh sb="78" eb="81">
      <t>フテキゴウ</t>
    </rPh>
    <rPh sb="104" eb="106">
      <t>ジッシ</t>
    </rPh>
    <phoneticPr fontId="1"/>
  </si>
  <si>
    <t xml:space="preserve">ＣｉＰ管理の対象とする化学物質，管理レベルを定めたＣｉＰ管理基準・手順の名称を記載して下さい </t>
    <rPh sb="33" eb="35">
      <t>テジュン</t>
    </rPh>
    <phoneticPr fontId="1"/>
  </si>
  <si>
    <t>製品毎に基準を定める手順を明示した文書 または段階毎の手順を記載して下さい</t>
    <rPh sb="0" eb="2">
      <t>セイヒン</t>
    </rPh>
    <rPh sb="2" eb="3">
      <t>ゴト</t>
    </rPh>
    <rPh sb="4" eb="6">
      <t>キジュン</t>
    </rPh>
    <rPh sb="7" eb="8">
      <t>サダ</t>
    </rPh>
    <rPh sb="10" eb="12">
      <t>テジュン</t>
    </rPh>
    <rPh sb="13" eb="15">
      <t>メイジ</t>
    </rPh>
    <rPh sb="17" eb="19">
      <t>ブンショ</t>
    </rPh>
    <rPh sb="23" eb="25">
      <t>ダンカイ</t>
    </rPh>
    <rPh sb="25" eb="26">
      <t>ゴト</t>
    </rPh>
    <rPh sb="27" eb="29">
      <t>テジュン</t>
    </rPh>
    <rPh sb="30" eb="32">
      <t>キサイ</t>
    </rPh>
    <rPh sb="34" eb="35">
      <t>クダ</t>
    </rPh>
    <phoneticPr fontId="1"/>
  </si>
  <si>
    <t xml:space="preserve"> 5.5.4.1 ＣｉＰ情報の入手及び確認</t>
    <rPh sb="17" eb="18">
      <t>オヨ</t>
    </rPh>
    <phoneticPr fontId="1"/>
  </si>
  <si>
    <t xml:space="preserve">(1) 購買に関する管理基準の名称または，それに準ずる資料の名称または管理の概要を記載して下さい </t>
    <rPh sb="24" eb="25">
      <t>ジュン</t>
    </rPh>
    <rPh sb="27" eb="29">
      <t>シリョウ</t>
    </rPh>
    <rPh sb="30" eb="32">
      <t>メイショウ</t>
    </rPh>
    <rPh sb="35" eb="37">
      <t>カンリ</t>
    </rPh>
    <rPh sb="38" eb="40">
      <t>ガイヨウ</t>
    </rPh>
    <phoneticPr fontId="1"/>
  </si>
  <si>
    <t>(a) 入手時期：［　　　　　　　　　　　　　　　　
(b) 入手手段：［　　　　　　　　　　　　　　
(c) 入手部署：［　　　
(d) 全ての構成要素の確認方法：［　　　　　　　
　　　　　　　　　　　　　</t>
    <rPh sb="4" eb="6">
      <t>ニュウシュ</t>
    </rPh>
    <rPh sb="6" eb="8">
      <t>ジキ</t>
    </rPh>
    <rPh sb="31" eb="33">
      <t>ニュウシュ</t>
    </rPh>
    <rPh sb="33" eb="35">
      <t>シュダン</t>
    </rPh>
    <rPh sb="56" eb="58">
      <t>ニュウシュ</t>
    </rPh>
    <rPh sb="58" eb="60">
      <t>ブショ</t>
    </rPh>
    <rPh sb="70" eb="71">
      <t>スベ</t>
    </rPh>
    <rPh sb="73" eb="75">
      <t>コウセイ</t>
    </rPh>
    <rPh sb="75" eb="77">
      <t>ヨウソ</t>
    </rPh>
    <rPh sb="78" eb="80">
      <t>カクニン</t>
    </rPh>
    <rPh sb="80" eb="82">
      <t>ホウホウ</t>
    </rPh>
    <phoneticPr fontId="1"/>
  </si>
  <si>
    <t xml:space="preserve">(a) 判定手順を規定している文書：［
(b) 判定方法：［
(c) 判定部署：［
(d) 判定時期：［
(e) 判定記録：［
</t>
    <rPh sb="4" eb="6">
      <t>ハンテイ</t>
    </rPh>
    <rPh sb="6" eb="8">
      <t>テジュン</t>
    </rPh>
    <rPh sb="9" eb="11">
      <t>キテイ</t>
    </rPh>
    <rPh sb="15" eb="17">
      <t>ブンショ</t>
    </rPh>
    <rPh sb="24" eb="26">
      <t>ハンテイ</t>
    </rPh>
    <rPh sb="26" eb="28">
      <t>ホウホウ</t>
    </rPh>
    <rPh sb="35" eb="37">
      <t>ハンテイ</t>
    </rPh>
    <rPh sb="37" eb="39">
      <t>ブショ</t>
    </rPh>
    <rPh sb="46" eb="48">
      <t>ハンテイ</t>
    </rPh>
    <rPh sb="48" eb="50">
      <t>ジキ</t>
    </rPh>
    <rPh sb="57" eb="59">
      <t>ハンテイ</t>
    </rPh>
    <rPh sb="59" eb="61">
      <t>キロク</t>
    </rPh>
    <phoneticPr fontId="1"/>
  </si>
  <si>
    <t xml:space="preserve">＜回答例＞
(a) 集計記録：ＣｉＰ情報集計結果書/化学物質情報管理システム製品集計管理画面
(b) 判定記録：ＣｉＰ情報集計結果書/化学物質情報管理システム製品集計管理画面
(c) 承認担当：品質管理部署長
＜管理の注意ポイント＞
・完成品ごとの集計とは「ＣｉＰ管理基準」に規定される含有管理等の基準に対し集計を行うことをいう
・適合状況の判定とは「ＣｉＰ管理基準」に規定される使用禁止等の基準に対する適合状況の判定を行うことをいう </t>
    <rPh sb="10" eb="12">
      <t>シュウケイ</t>
    </rPh>
    <rPh sb="12" eb="14">
      <t>キロク</t>
    </rPh>
    <rPh sb="18" eb="20">
      <t>ジョウホウ</t>
    </rPh>
    <rPh sb="20" eb="22">
      <t>シュウケイ</t>
    </rPh>
    <rPh sb="22" eb="24">
      <t>ケッカ</t>
    </rPh>
    <rPh sb="24" eb="25">
      <t>ショ</t>
    </rPh>
    <rPh sb="26" eb="28">
      <t>カガク</t>
    </rPh>
    <rPh sb="28" eb="30">
      <t>ブッシツ</t>
    </rPh>
    <rPh sb="30" eb="32">
      <t>ジョウホウ</t>
    </rPh>
    <rPh sb="32" eb="34">
      <t>カンリ</t>
    </rPh>
    <rPh sb="38" eb="40">
      <t>セイヒン</t>
    </rPh>
    <rPh sb="40" eb="42">
      <t>シュウケイ</t>
    </rPh>
    <rPh sb="42" eb="44">
      <t>カンリ</t>
    </rPh>
    <rPh sb="44" eb="46">
      <t>ガメン</t>
    </rPh>
    <rPh sb="51" eb="53">
      <t>ハンテイ</t>
    </rPh>
    <rPh sb="53" eb="55">
      <t>キロク</t>
    </rPh>
    <rPh sb="59" eb="61">
      <t>ジョウホウ</t>
    </rPh>
    <rPh sb="61" eb="63">
      <t>シュウケイ</t>
    </rPh>
    <rPh sb="63" eb="65">
      <t>ケッカ</t>
    </rPh>
    <rPh sb="65" eb="66">
      <t>ショ</t>
    </rPh>
    <rPh sb="79" eb="81">
      <t>セイヒン</t>
    </rPh>
    <rPh sb="81" eb="83">
      <t>シュウケイ</t>
    </rPh>
    <rPh sb="92" eb="94">
      <t>ショウニン</t>
    </rPh>
    <rPh sb="94" eb="96">
      <t>タントウ</t>
    </rPh>
    <rPh sb="97" eb="99">
      <t>ヒンシツ</t>
    </rPh>
    <rPh sb="99" eb="101">
      <t>カンリ</t>
    </rPh>
    <rPh sb="101" eb="104">
      <t>ブショチョウ</t>
    </rPh>
    <phoneticPr fontId="1"/>
  </si>
  <si>
    <t>(a) 集計記録：［
(b) 判定記録：［
(c) 承認担当：［</t>
    <rPh sb="4" eb="6">
      <t>シュウケイ</t>
    </rPh>
    <rPh sb="6" eb="8">
      <t>キロク</t>
    </rPh>
    <rPh sb="15" eb="17">
      <t>ハンテイ</t>
    </rPh>
    <rPh sb="17" eb="19">
      <t>キロク</t>
    </rPh>
    <rPh sb="28" eb="30">
      <t>タントウ</t>
    </rPh>
    <phoneticPr fontId="1"/>
  </si>
  <si>
    <t>＜適合判断基準＞
適　合：対象となる事象に対する処置内容が定められている
不適合：処置内容が決められていない</t>
    <rPh sb="37" eb="40">
      <t>フテキゴウ</t>
    </rPh>
    <rPh sb="41" eb="43">
      <t>ショチ</t>
    </rPh>
    <rPh sb="43" eb="45">
      <t>ナイヨウ</t>
    </rPh>
    <rPh sb="46" eb="47">
      <t>キ</t>
    </rPh>
    <phoneticPr fontId="1"/>
  </si>
  <si>
    <t>＜適合判断基準＞
適　合：全ての購買製品に対し基準を満たしていることを確認していること
準適合：確認に漏れがある
不適合：確認を行っていない</t>
    <rPh sb="1" eb="3">
      <t>テキゴウ</t>
    </rPh>
    <rPh sb="3" eb="5">
      <t>ハンダン</t>
    </rPh>
    <rPh sb="5" eb="7">
      <t>キジュン</t>
    </rPh>
    <rPh sb="13" eb="14">
      <t>スベ</t>
    </rPh>
    <rPh sb="16" eb="18">
      <t>コウバイ</t>
    </rPh>
    <rPh sb="19" eb="20">
      <t>ヒン</t>
    </rPh>
    <rPh sb="21" eb="22">
      <t>タイ</t>
    </rPh>
    <rPh sb="23" eb="25">
      <t>キジュン</t>
    </rPh>
    <rPh sb="26" eb="27">
      <t>ミ</t>
    </rPh>
    <rPh sb="35" eb="37">
      <t>カクニン</t>
    </rPh>
    <rPh sb="44" eb="45">
      <t>ジュン</t>
    </rPh>
    <rPh sb="45" eb="47">
      <t>テキゴウ</t>
    </rPh>
    <rPh sb="48" eb="50">
      <t>カクニン</t>
    </rPh>
    <rPh sb="51" eb="52">
      <t>モ</t>
    </rPh>
    <rPh sb="57" eb="60">
      <t>フテキゴウ</t>
    </rPh>
    <rPh sb="61" eb="63">
      <t>カクニン</t>
    </rPh>
    <rPh sb="64" eb="65">
      <t>オコナ</t>
    </rPh>
    <phoneticPr fontId="1"/>
  </si>
  <si>
    <t>＜適合判断基準＞
適　合：ＣｉＰ管理に関する管理項目/管理内容が文書等で伝達されている
準適合：伝達する文書等の内容に洩れ等の不備がある
不適合：文書等で伝達されていない</t>
    <rPh sb="44" eb="47">
      <t>ジュンテキゴウ</t>
    </rPh>
    <rPh sb="61" eb="62">
      <t>ナド</t>
    </rPh>
    <rPh sb="63" eb="65">
      <t>フビ</t>
    </rPh>
    <phoneticPr fontId="1"/>
  </si>
  <si>
    <t>＜適合判断基準＞
適　合：変換工程にて管理基準との判定を行った記録を管理している
不適合：判定記録が管理されていない</t>
    <rPh sb="41" eb="44">
      <t>フテキゴウ</t>
    </rPh>
    <rPh sb="45" eb="47">
      <t>ハンテイ</t>
    </rPh>
    <rPh sb="47" eb="49">
      <t>キロク</t>
    </rPh>
    <rPh sb="50" eb="52">
      <t>カンリ</t>
    </rPh>
    <phoneticPr fontId="1"/>
  </si>
  <si>
    <t xml:space="preserve"> 5.5.5.2 誤使用及び汚染の防止　（併行生産及び使用禁止物質の誤使用・汚染の管理）</t>
    <rPh sb="12" eb="13">
      <t>オヨ</t>
    </rPh>
    <rPh sb="21" eb="23">
      <t>ヘイコウ</t>
    </rPh>
    <rPh sb="23" eb="25">
      <t>セイサン</t>
    </rPh>
    <rPh sb="25" eb="26">
      <t>オヨ</t>
    </rPh>
    <rPh sb="27" eb="29">
      <t>シヨウ</t>
    </rPh>
    <rPh sb="29" eb="31">
      <t>キンシ</t>
    </rPh>
    <rPh sb="31" eb="33">
      <t>ブッシツ</t>
    </rPh>
    <rPh sb="34" eb="37">
      <t>ゴシヨウ</t>
    </rPh>
    <rPh sb="38" eb="40">
      <t>オセン</t>
    </rPh>
    <rPh sb="41" eb="43">
      <t>カンリ</t>
    </rPh>
    <phoneticPr fontId="1"/>
  </si>
  <si>
    <t xml:space="preserve">(1) 管理方法の概要・全体像を記載して下さい 
※ＣｉＰ管理基準で定めた「使用禁止物質」の誤使用・汚染の恐れがある工程の具体的な管理方法は（3）～（6）に記載して下さい </t>
    <rPh sb="20" eb="21">
      <t>クダ</t>
    </rPh>
    <rPh sb="65" eb="67">
      <t>カンリ</t>
    </rPh>
    <rPh sb="67" eb="69">
      <t>ホウホウ</t>
    </rPh>
    <rPh sb="78" eb="80">
      <t>キサイ</t>
    </rPh>
    <rPh sb="82" eb="83">
      <t>クダ</t>
    </rPh>
    <phoneticPr fontId="1"/>
  </si>
  <si>
    <t>(a) 変更管理対象：［
(b) 文書名：［</t>
    <rPh sb="4" eb="6">
      <t>ヘンコウ</t>
    </rPh>
    <rPh sb="6" eb="8">
      <t>カンリ</t>
    </rPh>
    <rPh sb="8" eb="10">
      <t>タイショウ</t>
    </rPh>
    <rPh sb="17" eb="19">
      <t>ブンショ</t>
    </rPh>
    <rPh sb="19" eb="20">
      <t>メイ</t>
    </rPh>
    <phoneticPr fontId="1"/>
  </si>
  <si>
    <t>(a) 入手部署：[
(b) 入手時期：[
(c) 入手手段：[</t>
    <rPh sb="4" eb="6">
      <t>ニュウシュ</t>
    </rPh>
    <rPh sb="6" eb="8">
      <t>ブショ</t>
    </rPh>
    <rPh sb="15" eb="17">
      <t>ニュウシュ</t>
    </rPh>
    <rPh sb="17" eb="19">
      <t>ジキ</t>
    </rPh>
    <rPh sb="26" eb="28">
      <t>ニュウシュ</t>
    </rPh>
    <rPh sb="28" eb="30">
      <t>シュダン</t>
    </rPh>
    <phoneticPr fontId="1"/>
  </si>
  <si>
    <t>(a) 報告部署：[
(b) 報告時期：[
(c) 報告手段：[
(d) 報告記録：[</t>
    <rPh sb="4" eb="6">
      <t>ホウコク</t>
    </rPh>
    <rPh sb="6" eb="8">
      <t>ブショ</t>
    </rPh>
    <rPh sb="15" eb="17">
      <t>ホウコク</t>
    </rPh>
    <rPh sb="17" eb="19">
      <t>ジキ</t>
    </rPh>
    <rPh sb="26" eb="28">
      <t>ホウコク</t>
    </rPh>
    <rPh sb="28" eb="30">
      <t>シュダン</t>
    </rPh>
    <rPh sb="37" eb="39">
      <t>ホウコク</t>
    </rPh>
    <rPh sb="39" eb="41">
      <t>キロク</t>
    </rPh>
    <phoneticPr fontId="1"/>
  </si>
  <si>
    <t>(a) 判定記録：[
(b) 承認担当：[</t>
    <rPh sb="4" eb="6">
      <t>ハンテイ</t>
    </rPh>
    <rPh sb="6" eb="8">
      <t>キロク</t>
    </rPh>
    <rPh sb="15" eb="17">
      <t>ショウニン</t>
    </rPh>
    <rPh sb="17" eb="19">
      <t>タントウ</t>
    </rPh>
    <phoneticPr fontId="1"/>
  </si>
  <si>
    <t>＜回答例＞
(a)判定記録：
　・社内の変更：［変更申請書（社内申請用）］に判定結果を記載している
　・供給者/外部委託先の変更：［変更申請書（供給者申請用）］に適合状況を記載している
(b)承認担当：品質管理部部長
＜管理の注意ポイント＞
・判定時に承認を伴う場合は，承認者と判定した記録が存在すること
・顧客へ報告が必要な変更管理の場合，顧客の管理基準に対しての適合判断もされていること</t>
    <rPh sb="9" eb="11">
      <t>ハンテイ</t>
    </rPh>
    <rPh sb="11" eb="13">
      <t>キロク</t>
    </rPh>
    <rPh sb="96" eb="98">
      <t>ショウニン</t>
    </rPh>
    <rPh sb="98" eb="100">
      <t>タントウ</t>
    </rPh>
    <rPh sb="101" eb="103">
      <t>ヒンシツ</t>
    </rPh>
    <rPh sb="103" eb="105">
      <t>カンリ</t>
    </rPh>
    <phoneticPr fontId="1"/>
  </si>
  <si>
    <t>＜適合判断基準＞
適　合：ＣｉＰ管理基準を満足していることを確認した記録が保管されている
準適合：記録に不備がある
不適合：記録を行っていない</t>
    <rPh sb="1" eb="3">
      <t>テキゴウ</t>
    </rPh>
    <rPh sb="3" eb="5">
      <t>ハンダン</t>
    </rPh>
    <rPh sb="5" eb="7">
      <t>キジュン</t>
    </rPh>
    <rPh sb="16" eb="18">
      <t>カンリ</t>
    </rPh>
    <rPh sb="18" eb="20">
      <t>キジュン</t>
    </rPh>
    <rPh sb="21" eb="23">
      <t>マンゾク</t>
    </rPh>
    <rPh sb="30" eb="32">
      <t>カクニン</t>
    </rPh>
    <rPh sb="34" eb="36">
      <t>キロク</t>
    </rPh>
    <rPh sb="37" eb="39">
      <t>ホカン</t>
    </rPh>
    <rPh sb="45" eb="46">
      <t>ジュン</t>
    </rPh>
    <rPh sb="46" eb="48">
      <t>テキゴウ</t>
    </rPh>
    <rPh sb="49" eb="51">
      <t>キロク</t>
    </rPh>
    <rPh sb="52" eb="54">
      <t>フビ</t>
    </rPh>
    <rPh sb="58" eb="61">
      <t>フテキゴウ</t>
    </rPh>
    <rPh sb="62" eb="64">
      <t>キロク</t>
    </rPh>
    <rPh sb="65" eb="66">
      <t>オコナ</t>
    </rPh>
    <phoneticPr fontId="1"/>
  </si>
  <si>
    <t>引渡し段階で「ＣｉＰ管理に関わる管理基準」を満足していること確認する手順及び記録を記載して下さい</t>
    <rPh sb="22" eb="24">
      <t>マンゾク</t>
    </rPh>
    <rPh sb="30" eb="32">
      <t>カクニン</t>
    </rPh>
    <rPh sb="34" eb="36">
      <t>テジュン</t>
    </rPh>
    <rPh sb="36" eb="37">
      <t>オヨ</t>
    </rPh>
    <rPh sb="38" eb="40">
      <t>キロク</t>
    </rPh>
    <phoneticPr fontId="1"/>
  </si>
  <si>
    <t>(a) 文書名：[
(b) 記録：[</t>
    <rPh sb="4" eb="7">
      <t>ブンショメイ</t>
    </rPh>
    <rPh sb="14" eb="16">
      <t>キロク</t>
    </rPh>
    <phoneticPr fontId="1"/>
  </si>
  <si>
    <t xml:space="preserve"> 5.6 パフォーマンス評価及び改善</t>
    <rPh sb="14" eb="15">
      <t>オヨ</t>
    </rPh>
    <phoneticPr fontId="1"/>
  </si>
  <si>
    <t>(a) 確認する頻度：［
(b) 確認する手段：［
(c) 記録名：［</t>
    <rPh sb="4" eb="6">
      <t>カクニン</t>
    </rPh>
    <rPh sb="8" eb="10">
      <t>ヒンド</t>
    </rPh>
    <rPh sb="17" eb="19">
      <t>カクニン</t>
    </rPh>
    <rPh sb="21" eb="23">
      <t>シュダン</t>
    </rPh>
    <rPh sb="30" eb="33">
      <t>キロクメイ</t>
    </rPh>
    <phoneticPr fontId="1"/>
  </si>
  <si>
    <t>【セレクト　評価結果】</t>
    <rPh sb="6" eb="8">
      <t>ヒョウカ</t>
    </rPh>
    <rPh sb="8" eb="10">
      <t>ケッカ</t>
    </rPh>
    <phoneticPr fontId="1"/>
  </si>
  <si>
    <t>ﾍﾞｰｼｯｸ</t>
    <phoneticPr fontId="1"/>
  </si>
  <si>
    <t>(a) 周知方法：［
(b) 周知時期：［</t>
    <phoneticPr fontId="1"/>
  </si>
  <si>
    <t>(a) 確認内容，項目：［
(b) 確認方法：［</t>
    <phoneticPr fontId="1"/>
  </si>
  <si>
    <t>(a) 該当工程：［
(b) 使用材料：［
(c) 管理対象物質：［
(d) 反応の内容：［</t>
    <phoneticPr fontId="1"/>
  </si>
  <si>
    <t>(a) 製造段階における管理基準を明確にしている文書：［
(b) 具体的な管理方法：［</t>
    <phoneticPr fontId="1"/>
  </si>
  <si>
    <t>(a) 波及範囲の特定
　1) 文書名，項目名：[
　2) 要求している内容：[
　3) 記録名：[
(b) 拡散防止
　1) 文書名，項目名：[
　2) 要求している内容：[
　3) 記録名：[
(c) 識別管理
　1) 文書名，項目名：[
　2) 要求している内容：[
　3) 記録名：[</t>
    <phoneticPr fontId="1"/>
  </si>
  <si>
    <t>(a) 文書名，項目名：[
(b) 要求している内容：[
(c) 記録名：[</t>
    <phoneticPr fontId="1"/>
  </si>
  <si>
    <t>結合数</t>
    <rPh sb="0" eb="2">
      <t>ケツゴウ</t>
    </rPh>
    <rPh sb="2" eb="3">
      <t>スウ</t>
    </rPh>
    <phoneticPr fontId="1"/>
  </si>
  <si>
    <t xml:space="preserve"> 5.4.4.2 外部とのコミュニケーション</t>
    <rPh sb="9" eb="11">
      <t>ガイブ</t>
    </rPh>
    <phoneticPr fontId="1"/>
  </si>
  <si>
    <t>組織は，ＣｉＰ管理基準で対象とした化学物質に影響を及ぼす可能性のある変更の要素を抽出すること。組織は，変更に対して，ＣｉＰの変化の確認を適切に行い，その変更を実施する前にＣｉＰ管理基準によるレビューをすること。
組織は，変更のレビューの結果，変更を正式に許可した人（又は人々）及びレビューから生じた必要な処置を記載した文書化した情報を保持すること。</t>
    <rPh sb="133" eb="134">
      <t>マタ</t>
    </rPh>
    <phoneticPr fontId="1"/>
  </si>
  <si>
    <t>組織は，製品の引渡しにおけるＣｉＰに関わる管理基準を満たすことを確認した上で，製品を引渡すこと。
組織は，製品の引渡しについて文書化した情報を保持すること。これには，次の事項を含むこと。
a) ＣｉＰ管理基準への適合の証拠
b) 引渡しを正式に許可した人（又は人々）に対するトレーサビリティ
製品倉庫においても，誤出荷及び汚染のないように管理すること。
組織は，ＣｉＰ管理基準で対象とした法規制・業界基準，不適合，顧客からのフィードバックなどを踏まえ，供給した製品に関連する引渡し後の活動についても，決定し，実施すること。</t>
    <rPh sb="128" eb="129">
      <t>マタ</t>
    </rPh>
    <phoneticPr fontId="1"/>
  </si>
  <si>
    <t>【アドバンス レベル】　「●」　⇒　次ステップのレベルとして自動設定してあります。
　　　　・確実かつ効率的にＣｉＰを管理するために構築・維持すべき管理体制の要件群</t>
    <rPh sb="30" eb="32">
      <t>ジドウ</t>
    </rPh>
    <rPh sb="32" eb="34">
      <t>セッテイ</t>
    </rPh>
    <rPh sb="66" eb="68">
      <t>コウチク</t>
    </rPh>
    <rPh sb="69" eb="71">
      <t>イジ</t>
    </rPh>
    <phoneticPr fontId="1"/>
  </si>
  <si>
    <t>ﾍﾞｰｼｯｸ+ｱﾄﾞﾊﾞﾝｽ</t>
    <phoneticPr fontId="1"/>
  </si>
  <si>
    <t>*セレクト</t>
    <phoneticPr fontId="1"/>
  </si>
  <si>
    <t>実施項目</t>
    <rPh sb="0" eb="2">
      <t>ジッシ</t>
    </rPh>
    <rPh sb="2" eb="4">
      <t>コウモク</t>
    </rPh>
    <phoneticPr fontId="1"/>
  </si>
  <si>
    <t>本チェックシートを使用し実際に評価を行う際，評価の効率化を図るため，下記の機能を追加致しました。
◆PC表示設定機能
◆評価用　簡易印刷機能</t>
    <phoneticPr fontId="1"/>
  </si>
  <si>
    <t>◆PC表示設定機能</t>
    <phoneticPr fontId="1"/>
  </si>
  <si>
    <t>設問フラグ：全表示</t>
    <phoneticPr fontId="1"/>
  </si>
  <si>
    <t>　　　　　　　　　をクリックすると，自動的に全ての設問及び設問無し項目を表示</t>
    <rPh sb="18" eb="21">
      <t>ジドウテキ</t>
    </rPh>
    <rPh sb="22" eb="23">
      <t>スベ</t>
    </rPh>
    <rPh sb="25" eb="27">
      <t>セツモン</t>
    </rPh>
    <rPh sb="27" eb="28">
      <t>オヨ</t>
    </rPh>
    <rPh sb="29" eb="31">
      <t>セツモン</t>
    </rPh>
    <rPh sb="31" eb="32">
      <t>ナ</t>
    </rPh>
    <rPh sb="33" eb="35">
      <t>コウモク</t>
    </rPh>
    <rPh sb="36" eb="38">
      <t>ヒョウジ</t>
    </rPh>
    <phoneticPr fontId="1"/>
  </si>
  <si>
    <t>使用用途(例)：オリジナルなチェックシート全てを表示して使用する場合</t>
    <rPh sb="0" eb="2">
      <t>シヨウ</t>
    </rPh>
    <rPh sb="2" eb="4">
      <t>ヨウト</t>
    </rPh>
    <rPh sb="5" eb="6">
      <t>レイ</t>
    </rPh>
    <rPh sb="32" eb="34">
      <t>バアイ</t>
    </rPh>
    <phoneticPr fontId="1"/>
  </si>
  <si>
    <t>設問フラグ：ベーシック</t>
    <phoneticPr fontId="1"/>
  </si>
  <si>
    <t>　　　　　　　　　　をクリックすると，自動的にベーシック欄に「●」または「-」にて設定されている設問を表示</t>
    <rPh sb="19" eb="22">
      <t>ジドウテキ</t>
    </rPh>
    <rPh sb="28" eb="29">
      <t>ラン</t>
    </rPh>
    <rPh sb="41" eb="43">
      <t>セッテイ</t>
    </rPh>
    <phoneticPr fontId="1"/>
  </si>
  <si>
    <t>設問フラグ：+アドバンス</t>
    <phoneticPr fontId="1"/>
  </si>
  <si>
    <t>　　　　　　　　　をクリックすると，自動的にベーシック及びアドバンス欄に「●」または「-」にて設定されている設問(全設問)を表示</t>
    <phoneticPr fontId="1"/>
  </si>
  <si>
    <t>設問フラグ：セレクト</t>
    <phoneticPr fontId="1"/>
  </si>
  <si>
    <t>　　　　　　　　　をクリックすると，自動的にセレクト欄に「●」または「-」にて設定されている設問を表示</t>
    <phoneticPr fontId="1"/>
  </si>
  <si>
    <t>使用用途(例)：個社要求事項の確認に使用する場合</t>
    <phoneticPr fontId="1"/>
  </si>
  <si>
    <t>適合判断基準・回答例・管理の注意ポイント：表示</t>
    <phoneticPr fontId="1"/>
  </si>
  <si>
    <t>適合判断基準・回答例・管理の注意ポイント：非表示</t>
    <phoneticPr fontId="1"/>
  </si>
  <si>
    <t>使用用途(例)：評価結果の確認時，設問と回答を見やすくするために使用する場合</t>
  </si>
  <si>
    <t>◆評価用　簡易印刷機能</t>
    <phoneticPr fontId="1"/>
  </si>
  <si>
    <t>A3サイズ印刷</t>
    <phoneticPr fontId="1"/>
  </si>
  <si>
    <t>　　　　　　　　　をクリックすると，自動的に設問No.1～59の内容をA3サイズにて印刷</t>
    <phoneticPr fontId="1"/>
  </si>
  <si>
    <t>A4サイズ印刷</t>
    <phoneticPr fontId="1"/>
  </si>
  <si>
    <t>　　　　　　　　　をクリックすると，自動的に下記項目以外をA4サイズにて印刷
　・各項目の説明
　・記入要領
　・設問無し項目
　・適合判断基準・回答例・管理の注意</t>
    <phoneticPr fontId="1"/>
  </si>
  <si>
    <t>使用用途(例)：評価時や内容確認の際，印刷をして机上確認にて使用する場合</t>
    <phoneticPr fontId="1"/>
  </si>
  <si>
    <t>チェックシート利用に関するルール及び編集方法</t>
    <rPh sb="7" eb="9">
      <t>リヨウ</t>
    </rPh>
    <rPh sb="10" eb="11">
      <t>カン</t>
    </rPh>
    <rPh sb="16" eb="17">
      <t>オヨ</t>
    </rPh>
    <rPh sb="18" eb="20">
      <t>ヘンシュウ</t>
    </rPh>
    <rPh sb="20" eb="22">
      <t>ホウホウ</t>
    </rPh>
    <phoneticPr fontId="1"/>
  </si>
  <si>
    <t>手順１</t>
    <phoneticPr fontId="1"/>
  </si>
  <si>
    <t>＊1 取得年月日：未取得の場合は取得計画があれば取得予定日を記入</t>
    <rPh sb="24" eb="26">
      <t>シュトク</t>
    </rPh>
    <rPh sb="26" eb="29">
      <t>ヨテイビ</t>
    </rPh>
    <phoneticPr fontId="1"/>
  </si>
  <si>
    <t>※　当チェックシートでは，「製品含有化学物質」を「ＣｉＰ」と略します。
（ＣｉＰ：Chemicals in Productsの略称です）</t>
    <rPh sb="63" eb="65">
      <t>リャクショウ</t>
    </rPh>
    <phoneticPr fontId="1"/>
  </si>
  <si>
    <t>*1：本チェックシートは，利用者が「3.チェックシートの使い方と利用ルール」に基づき，設問フラグ(*セレクト欄) への追加，シートの追加をすることが可能です。この欄は編集を加えた際のタイトル欄としてご使用下さい</t>
    <rPh sb="28" eb="29">
      <t>ツカ</t>
    </rPh>
    <rPh sb="30" eb="31">
      <t>カタ</t>
    </rPh>
    <rPh sb="32" eb="34">
      <t>リヨウ</t>
    </rPh>
    <rPh sb="54" eb="55">
      <t>ラン</t>
    </rPh>
    <phoneticPr fontId="1"/>
  </si>
  <si>
    <t>自己評価実施年月日</t>
    <rPh sb="0" eb="2">
      <t>ジコ</t>
    </rPh>
    <rPh sb="2" eb="4">
      <t>ヒョウカ</t>
    </rPh>
    <rPh sb="4" eb="6">
      <t>ジッシ</t>
    </rPh>
    <rPh sb="6" eb="8">
      <t>ネンゲツ</t>
    </rPh>
    <rPh sb="8" eb="9">
      <t>ヒ</t>
    </rPh>
    <phoneticPr fontId="1"/>
  </si>
  <si>
    <t>＊No.36,41は，有無確認で回答するように設定するため，上記設問数の合計と各判定の合計が一致しない場合があります</t>
    <phoneticPr fontId="1"/>
  </si>
  <si>
    <t>※&lt;会社名&gt;，&lt;サイト名&gt;，&lt;自己評価実施年月日&gt;の欄は「2.チェックシート」の各項目欄の入力結果にリンクしていますので，このシートでの入力は不要です。</t>
    <rPh sb="2" eb="4">
      <t>カイシャ</t>
    </rPh>
    <rPh sb="4" eb="5">
      <t>メイ</t>
    </rPh>
    <rPh sb="11" eb="12">
      <t>メイ</t>
    </rPh>
    <rPh sb="15" eb="17">
      <t>ジコ</t>
    </rPh>
    <rPh sb="17" eb="19">
      <t>ヒョウカ</t>
    </rPh>
    <rPh sb="19" eb="21">
      <t>ジッシ</t>
    </rPh>
    <rPh sb="21" eb="24">
      <t>ネンガッピ</t>
    </rPh>
    <rPh sb="26" eb="27">
      <t>ラン</t>
    </rPh>
    <rPh sb="40" eb="43">
      <t>カクコウモク</t>
    </rPh>
    <rPh sb="43" eb="44">
      <t>ラン</t>
    </rPh>
    <rPh sb="45" eb="47">
      <t>ニュウリョク</t>
    </rPh>
    <rPh sb="47" eb="49">
      <t>ケッカ</t>
    </rPh>
    <rPh sb="68" eb="70">
      <t>ニュウリョク</t>
    </rPh>
    <rPh sb="71" eb="73">
      <t>フヨウ</t>
    </rPh>
    <phoneticPr fontId="1"/>
  </si>
  <si>
    <t>※&lt;会社名&gt;，&lt;部署名&gt;，&lt;役職&gt;，&lt;氏名&gt;，&lt;評価結果確認年月日&gt;の欄は「2.チェックシート」の各項目欄の入力結果にリンクしていますので，このシートでの入力は不要です。</t>
    <rPh sb="2" eb="4">
      <t>カイシャ</t>
    </rPh>
    <rPh sb="4" eb="5">
      <t>メイ</t>
    </rPh>
    <rPh sb="8" eb="10">
      <t>ブショ</t>
    </rPh>
    <rPh sb="10" eb="11">
      <t>メイ</t>
    </rPh>
    <rPh sb="14" eb="16">
      <t>ヤクショク</t>
    </rPh>
    <rPh sb="19" eb="21">
      <t>シメイ</t>
    </rPh>
    <rPh sb="24" eb="26">
      <t>ヒョウカ</t>
    </rPh>
    <rPh sb="26" eb="28">
      <t>ケッカ</t>
    </rPh>
    <rPh sb="28" eb="30">
      <t>カクニン</t>
    </rPh>
    <rPh sb="30" eb="33">
      <t>ネンガッピ</t>
    </rPh>
    <rPh sb="35" eb="36">
      <t>ラン</t>
    </rPh>
    <rPh sb="49" eb="52">
      <t>カクコウモク</t>
    </rPh>
    <rPh sb="52" eb="53">
      <t>ラン</t>
    </rPh>
    <rPh sb="54" eb="56">
      <t>ニュウリョク</t>
    </rPh>
    <rPh sb="56" eb="58">
      <t>ケッカ</t>
    </rPh>
    <rPh sb="77" eb="79">
      <t>ニュウリョク</t>
    </rPh>
    <rPh sb="80" eb="82">
      <t>フヨウ</t>
    </rPh>
    <phoneticPr fontId="1"/>
  </si>
  <si>
    <t>＜適合判断基準＞
適　合：変換工程，併行生産について適切に管理基準が定められて，管理基準に基づきもれなく把握していることを確認している
準適合：管理基準，または確認のいずれかに不備がある
不適合：変換工程，併行生産についての管理基準が定められていない，もしくは，確認を行った記録がない</t>
    <rPh sb="13" eb="15">
      <t>ヘンカン</t>
    </rPh>
    <rPh sb="68" eb="69">
      <t>ジュン</t>
    </rPh>
    <rPh sb="69" eb="71">
      <t>テキゴウ</t>
    </rPh>
    <rPh sb="72" eb="74">
      <t>カンリ</t>
    </rPh>
    <rPh sb="74" eb="76">
      <t>キジュン</t>
    </rPh>
    <rPh sb="80" eb="82">
      <t>カクニン</t>
    </rPh>
    <rPh sb="88" eb="90">
      <t>フビ</t>
    </rPh>
    <rPh sb="94" eb="97">
      <t>フテキゴウ</t>
    </rPh>
    <phoneticPr fontId="1"/>
  </si>
  <si>
    <t>(a) 文書化された情報名：
[　　　　　　　　　　　　　　　　　　　　　　　　　　　　　　
(b) 概要：
[　　　　　　　　　　　　　　　</t>
    <rPh sb="4" eb="7">
      <t>ブンショカ</t>
    </rPh>
    <rPh sb="10" eb="12">
      <t>ジョウホウ</t>
    </rPh>
    <rPh sb="12" eb="13">
      <t>メイ</t>
    </rPh>
    <rPh sb="51" eb="53">
      <t>ガイヨウ</t>
    </rPh>
    <phoneticPr fontId="1"/>
  </si>
  <si>
    <t xml:space="preserve">(a) ＣｉＰ管理に関する部署の役割を明確にした文書名：
[　　　　　　　　　　　　　　
(b) ＣｉＰ管理に関係する部署の役割に対する責任及び権限を規程した文書名：
[　　　　　　　　　　　　　　
(c) (a)(b) の役割の周知方法：
[　　　　　　　　　　　　　　
</t>
    <rPh sb="13" eb="15">
      <t>ブショ</t>
    </rPh>
    <rPh sb="19" eb="21">
      <t>メイカク</t>
    </rPh>
    <rPh sb="59" eb="61">
      <t>ブショ</t>
    </rPh>
    <rPh sb="65" eb="66">
      <t>タイ</t>
    </rPh>
    <rPh sb="68" eb="70">
      <t>セキニン</t>
    </rPh>
    <rPh sb="70" eb="71">
      <t>オヨ</t>
    </rPh>
    <rPh sb="72" eb="74">
      <t>ケンゲン</t>
    </rPh>
    <phoneticPr fontId="1"/>
  </si>
  <si>
    <t>組織は，ＣｉＰ管理について目標を設定すること 。組織は，その目標を達成するための計画を策定し，実施し，維持すること。 組織は，必要に応じて，これらの目標及び実施計画を見直すこと。 
計画策定に当たりの次の事項を考慮すること。
a) リスク及び機会への取組み（5.3.1）のＣｉＰ管理への統合，実施及び有効性の評価
b) パフォーマンス評価からの改善点</t>
    <rPh sb="91" eb="93">
      <t>ケイカク</t>
    </rPh>
    <rPh sb="93" eb="95">
      <t>サクテイ</t>
    </rPh>
    <rPh sb="96" eb="97">
      <t>ア</t>
    </rPh>
    <rPh sb="100" eb="101">
      <t>ツギ</t>
    </rPh>
    <rPh sb="102" eb="104">
      <t>ジコウ</t>
    </rPh>
    <rPh sb="105" eb="107">
      <t>コウリョ</t>
    </rPh>
    <phoneticPr fontId="1"/>
  </si>
  <si>
    <t xml:space="preserve">(1) 下記 (a)～(d) の該当する項目について顧客，供給者への情報伝達，情報交換を図る効果的な方法があり，実施していますか
(a) 顧客，供給者が順守する必要がある法規制及び業界基準の入手
(b) ＣｉＰ情報の提供
(c) ＣｉＰ管理に関する情報の提供
(d) 苦情を含む顧客からのフィードバックの取得
</t>
    <rPh sb="16" eb="18">
      <t>ガイトウ</t>
    </rPh>
    <rPh sb="20" eb="22">
      <t>コウモク</t>
    </rPh>
    <rPh sb="47" eb="48">
      <t>カ</t>
    </rPh>
    <rPh sb="95" eb="97">
      <t>ニュウシュ</t>
    </rPh>
    <rPh sb="108" eb="110">
      <t>テイキョウ</t>
    </rPh>
    <rPh sb="127" eb="129">
      <t>テイキョウ</t>
    </rPh>
    <rPh sb="152" eb="154">
      <t>シュトク</t>
    </rPh>
    <phoneticPr fontId="1"/>
  </si>
  <si>
    <t xml:space="preserve">(2) 上記 (1) の内容を記録していますか 
</t>
    <phoneticPr fontId="1"/>
  </si>
  <si>
    <t xml:space="preserve">(1) 下記 (a)～(d) について顧客，供給者との効率的な情報交換を行うための方法を規定した文書を記載して下さい </t>
    <rPh sb="27" eb="29">
      <t>コウリツ</t>
    </rPh>
    <rPh sb="29" eb="30">
      <t>テキ</t>
    </rPh>
    <rPh sb="36" eb="37">
      <t>オコナ</t>
    </rPh>
    <rPh sb="41" eb="43">
      <t>ホウホウ</t>
    </rPh>
    <rPh sb="44" eb="46">
      <t>キテイ</t>
    </rPh>
    <rPh sb="51" eb="53">
      <t>キサイ</t>
    </rPh>
    <rPh sb="55" eb="56">
      <t>クダ</t>
    </rPh>
    <phoneticPr fontId="1"/>
  </si>
  <si>
    <t>(2) エビデンスとなる記録名を記載して下さい</t>
    <rPh sb="14" eb="15">
      <t>メイ</t>
    </rPh>
    <phoneticPr fontId="1"/>
  </si>
  <si>
    <t>＜適合判断基準＞
適　合：要件 (a)から(e) を全て満たす
準適合：一つ以上満たす
不適合：全く満たさない</t>
    <rPh sb="1" eb="3">
      <t>テキゴウ</t>
    </rPh>
    <rPh sb="3" eb="5">
      <t>ハンダン</t>
    </rPh>
    <rPh sb="5" eb="7">
      <t>キジュン</t>
    </rPh>
    <rPh sb="13" eb="15">
      <t>ヨウケン</t>
    </rPh>
    <rPh sb="26" eb="27">
      <t>スベ</t>
    </rPh>
    <rPh sb="28" eb="29">
      <t>ミ</t>
    </rPh>
    <rPh sb="32" eb="35">
      <t>ジュンテキゴウ</t>
    </rPh>
    <rPh sb="36" eb="37">
      <t>ヒト</t>
    </rPh>
    <rPh sb="38" eb="40">
      <t>イジョウ</t>
    </rPh>
    <rPh sb="40" eb="41">
      <t>ミ</t>
    </rPh>
    <rPh sb="44" eb="47">
      <t>フテキゴウ</t>
    </rPh>
    <rPh sb="48" eb="49">
      <t>マッタ</t>
    </rPh>
    <rPh sb="50" eb="51">
      <t>ミ</t>
    </rPh>
    <phoneticPr fontId="1"/>
  </si>
  <si>
    <t xml:space="preserve">以下の要件を満たすＣｉＰ管理基準があり，実施する手順を定めた文書がありますか
(a) 対象とする化学物質がリスト化されている
(b) 基準に管理レベルが明確に示されている
(c) 適用される法規制，業界基準を明確にしている
(d) 必要に応じて，または定期的に基準を見直している
(e) 基準を関係部署に伝達している
</t>
    <rPh sb="0" eb="2">
      <t>イカ</t>
    </rPh>
    <rPh sb="3" eb="5">
      <t>ヨウケン</t>
    </rPh>
    <rPh sb="6" eb="7">
      <t>ミ</t>
    </rPh>
    <rPh sb="43" eb="45">
      <t>タイショウ</t>
    </rPh>
    <rPh sb="48" eb="50">
      <t>カガク</t>
    </rPh>
    <rPh sb="50" eb="52">
      <t>ブッシツ</t>
    </rPh>
    <rPh sb="56" eb="57">
      <t>カ</t>
    </rPh>
    <rPh sb="67" eb="69">
      <t>キジュン</t>
    </rPh>
    <rPh sb="70" eb="72">
      <t>カンリ</t>
    </rPh>
    <rPh sb="76" eb="78">
      <t>メイカク</t>
    </rPh>
    <rPh sb="79" eb="80">
      <t>シメ</t>
    </rPh>
    <rPh sb="95" eb="97">
      <t>ホウキ</t>
    </rPh>
    <rPh sb="97" eb="98">
      <t>セイ</t>
    </rPh>
    <rPh sb="99" eb="101">
      <t>ギョウカイ</t>
    </rPh>
    <rPh sb="101" eb="103">
      <t>キジュン</t>
    </rPh>
    <rPh sb="104" eb="106">
      <t>メイカク</t>
    </rPh>
    <rPh sb="116" eb="118">
      <t>ヒツヨウ</t>
    </rPh>
    <rPh sb="119" eb="120">
      <t>オウ</t>
    </rPh>
    <rPh sb="126" eb="129">
      <t>テイキテキ</t>
    </rPh>
    <rPh sb="130" eb="132">
      <t>キジュン</t>
    </rPh>
    <rPh sb="133" eb="135">
      <t>ミナオ</t>
    </rPh>
    <rPh sb="144" eb="146">
      <t>キジュン</t>
    </rPh>
    <rPh sb="147" eb="149">
      <t>カンケイ</t>
    </rPh>
    <rPh sb="149" eb="151">
      <t>ブショ</t>
    </rPh>
    <rPh sb="152" eb="154">
      <t>デンタツ</t>
    </rPh>
    <phoneticPr fontId="1"/>
  </si>
  <si>
    <t xml:space="preserve">新たな製品を生産する際には量産前に下記のＣｉＰ管理基準を定めていること
(a) 購買段階での管理基準
(b) 製造段階での管理基準
(c) 引渡し段階での管理基準
※設計・開発段階とは，設計・開発部門の業務だけではない
</t>
    <rPh sb="97" eb="99">
      <t>カイハツ</t>
    </rPh>
    <rPh sb="102" eb="104">
      <t>ギョウム</t>
    </rPh>
    <phoneticPr fontId="1"/>
  </si>
  <si>
    <t xml:space="preserve">(4)上記 (3) で入手すべきＣｉＰ情報の報告内容（含有有無，含有量，濃度，使用用途等）を，どのようなフォーマットで入手するか定められていますか
</t>
    <rPh sb="43" eb="44">
      <t>ナド</t>
    </rPh>
    <phoneticPr fontId="1"/>
  </si>
  <si>
    <t xml:space="preserve">(5) 上記 (3) で入手したＣｉＰ情報について，購買製品毎に管理基準の適合状況を，いつ，どのような方法でどの部署(人)が判定しているか明確になっていますか
</t>
    <rPh sb="26" eb="28">
      <t>コウバイ</t>
    </rPh>
    <rPh sb="28" eb="30">
      <t>セイヒン</t>
    </rPh>
    <rPh sb="30" eb="31">
      <t>ゴト</t>
    </rPh>
    <rPh sb="32" eb="34">
      <t>カンリ</t>
    </rPh>
    <rPh sb="51" eb="53">
      <t>ホウホウ</t>
    </rPh>
    <rPh sb="56" eb="58">
      <t>ブショ</t>
    </rPh>
    <rPh sb="59" eb="60">
      <t>ヒト</t>
    </rPh>
    <rPh sb="62" eb="64">
      <t>ハンテイ</t>
    </rPh>
    <rPh sb="69" eb="71">
      <t>メイカク</t>
    </rPh>
    <phoneticPr fontId="1"/>
  </si>
  <si>
    <t xml:space="preserve">(6) 上記 (3) で情報を入手できなかった場合，または，判定の結果，購買管理基準を満たさなかった場合の対応を明確にしていますか　
</t>
    <rPh sb="12" eb="14">
      <t>ジョウホウ</t>
    </rPh>
    <rPh sb="15" eb="17">
      <t>ニュウシュ</t>
    </rPh>
    <rPh sb="30" eb="32">
      <t>ハンテイ</t>
    </rPh>
    <rPh sb="33" eb="35">
      <t>ケッカ</t>
    </rPh>
    <rPh sb="53" eb="55">
      <t>タイオウ</t>
    </rPh>
    <phoneticPr fontId="1"/>
  </si>
  <si>
    <t xml:space="preserve">(4) 上記 (2)，(3) について，供給者に対するＣｉＰ管理の状況の確認結果を記録していますか 
</t>
    <phoneticPr fontId="1"/>
  </si>
  <si>
    <t>&lt;適合判断基準＞
適　合：上記 (2)，(3) の記録が管理されている
準適合：記録　または記録の管理に不備がある
不適合：記録が無い</t>
    <rPh sb="13" eb="15">
      <t>ジョウキ</t>
    </rPh>
    <rPh sb="25" eb="27">
      <t>キロク</t>
    </rPh>
    <rPh sb="28" eb="30">
      <t>カンリ</t>
    </rPh>
    <rPh sb="36" eb="37">
      <t>ジュン</t>
    </rPh>
    <rPh sb="37" eb="39">
      <t>テキゴウ</t>
    </rPh>
    <rPh sb="40" eb="42">
      <t>キロク</t>
    </rPh>
    <rPh sb="46" eb="48">
      <t>キロク</t>
    </rPh>
    <rPh sb="49" eb="51">
      <t>カンリ</t>
    </rPh>
    <rPh sb="52" eb="54">
      <t>フビ</t>
    </rPh>
    <rPh sb="58" eb="61">
      <t>フテキゴウ</t>
    </rPh>
    <rPh sb="62" eb="64">
      <t>キロク</t>
    </rPh>
    <rPh sb="65" eb="66">
      <t>ナ</t>
    </rPh>
    <phoneticPr fontId="1"/>
  </si>
  <si>
    <t xml:space="preserve">(5) 上記 (2)，(3) についてＣｉＰ管理の状況の確認が未完了，または確認した内容，結果に問題がある場合の処置を定めていますか
</t>
    <phoneticPr fontId="1"/>
  </si>
  <si>
    <t xml:space="preserve">(8) 上記 (7) の確認結果，供給者においてＣｉＰ管理基準で定める使用禁止物質の汚染の恐れがある場合，混入・汚染防止の適切な管理ができていることを確認していますか 
</t>
    <rPh sb="4" eb="6">
      <t>ジョウキ</t>
    </rPh>
    <rPh sb="12" eb="14">
      <t>カクニン</t>
    </rPh>
    <rPh sb="14" eb="16">
      <t>ケッカ</t>
    </rPh>
    <rPh sb="50" eb="52">
      <t>バアイ</t>
    </rPh>
    <rPh sb="53" eb="55">
      <t>コンニュウ</t>
    </rPh>
    <rPh sb="56" eb="58">
      <t>オセン</t>
    </rPh>
    <rPh sb="58" eb="60">
      <t>ボウシ</t>
    </rPh>
    <rPh sb="61" eb="63">
      <t>テキセツ</t>
    </rPh>
    <rPh sb="64" eb="66">
      <t>カンリ</t>
    </rPh>
    <rPh sb="75" eb="77">
      <t>カクニン</t>
    </rPh>
    <phoneticPr fontId="1"/>
  </si>
  <si>
    <t xml:space="preserve">(9) 上記 (8) の結果，供給者における管理が確認できない場合，自ら「購買製品が購買に関する管理基準を満たすこと」を適切なエビデンスに基づいて確認・管理していますか 
</t>
    <rPh sb="25" eb="27">
      <t>カクニン</t>
    </rPh>
    <rPh sb="31" eb="33">
      <t>バアイ</t>
    </rPh>
    <rPh sb="34" eb="35">
      <t>ミズカ</t>
    </rPh>
    <rPh sb="42" eb="44">
      <t>コウバイ</t>
    </rPh>
    <rPh sb="45" eb="46">
      <t>カン</t>
    </rPh>
    <rPh sb="48" eb="50">
      <t>カンリ</t>
    </rPh>
    <rPh sb="50" eb="52">
      <t>キジュン</t>
    </rPh>
    <rPh sb="53" eb="54">
      <t>ミ</t>
    </rPh>
    <rPh sb="60" eb="62">
      <t>テキセツ</t>
    </rPh>
    <rPh sb="73" eb="75">
      <t>カクニン</t>
    </rPh>
    <phoneticPr fontId="1"/>
  </si>
  <si>
    <t xml:space="preserve">(10) 上記 (1)～(9) を実施する手順を定めた文書がありますか 
</t>
    <phoneticPr fontId="1"/>
  </si>
  <si>
    <t xml:space="preserve">(2) 上記 (1) の結果を記録していますか 
</t>
    <phoneticPr fontId="1"/>
  </si>
  <si>
    <t xml:space="preserve">(2) 上記 (1) で伝達した内容の実施状況を確認していますか
</t>
    <rPh sb="12" eb="14">
      <t>デンタツ</t>
    </rPh>
    <phoneticPr fontId="1"/>
  </si>
  <si>
    <t xml:space="preserve">(3) 上記 (1)～(2) を実施する手順を定めた文書がありますか
</t>
    <phoneticPr fontId="1"/>
  </si>
  <si>
    <t xml:space="preserve">(1) 化学物質/混合物を用いて製造する工程において，組成変化，濃度変化が生じる工程(変換工程)があり，かつその該当工程の管理を怠った場合に，ＣｉＰ管理基準の対象物質が管理基準を超えて残留または生成する可能性がありますか 
※上記条件に該当しない場合には (2)～(4) は「非該当」と記載して下さい 
</t>
    <rPh sb="43" eb="45">
      <t>ヘンカン</t>
    </rPh>
    <rPh sb="45" eb="47">
      <t>コウテイ</t>
    </rPh>
    <rPh sb="89" eb="90">
      <t>コ</t>
    </rPh>
    <rPh sb="114" eb="116">
      <t>ジョウキ</t>
    </rPh>
    <rPh sb="116" eb="118">
      <t>ジョウケン</t>
    </rPh>
    <rPh sb="119" eb="121">
      <t>ガイトウ</t>
    </rPh>
    <phoneticPr fontId="1"/>
  </si>
  <si>
    <t xml:space="preserve">(2) 上記 (1) に該当する工程に対し，製造工程におけるＣｉＰに関わる管理基準を定めていますか
</t>
    <rPh sb="42" eb="43">
      <t>サダ</t>
    </rPh>
    <phoneticPr fontId="1"/>
  </si>
  <si>
    <t xml:space="preserve">(3) 上記 (2) の管理の結果を記録していますか
</t>
    <rPh sb="4" eb="6">
      <t>ジョウキ</t>
    </rPh>
    <phoneticPr fontId="1"/>
  </si>
  <si>
    <t xml:space="preserve">(1) ＣｉＰ管理基準で対象とした化学物質の，誤使用・汚染防止策を実施していますか 
※ＣｉＰ管理基準で定めた「使用禁止物質」の対応は (2)～(6) で確認します
</t>
    <rPh sb="17" eb="19">
      <t>カガク</t>
    </rPh>
    <rPh sb="19" eb="21">
      <t>ブッシツ</t>
    </rPh>
    <rPh sb="65" eb="67">
      <t>タイオウ</t>
    </rPh>
    <rPh sb="78" eb="80">
      <t>カクニン</t>
    </rPh>
    <phoneticPr fontId="1"/>
  </si>
  <si>
    <t xml:space="preserve">＜使用禁止物質対応＞
(2) ＣｉＰ管理基準で定めた「使用禁止物質」の誤使用，汚染の恐れがある，または未確認の工程，材料がありますか 
※誤使用，汚染の恐れが無く，かつそれが未確認の工程，材料が無い場合には (3)～(6) は「非該当」と記載して下さい 
</t>
    <rPh sb="1" eb="3">
      <t>シヨウ</t>
    </rPh>
    <rPh sb="3" eb="5">
      <t>キンシ</t>
    </rPh>
    <rPh sb="5" eb="7">
      <t>ブッシツ</t>
    </rPh>
    <rPh sb="7" eb="9">
      <t>タイオウ</t>
    </rPh>
    <rPh sb="36" eb="39">
      <t>ゴシヨウ</t>
    </rPh>
    <rPh sb="40" eb="42">
      <t>オセン</t>
    </rPh>
    <rPh sb="43" eb="44">
      <t>オソ</t>
    </rPh>
    <rPh sb="56" eb="58">
      <t>コウテイ</t>
    </rPh>
    <rPh sb="59" eb="61">
      <t>ザイリョウ</t>
    </rPh>
    <rPh sb="81" eb="82">
      <t>ナ</t>
    </rPh>
    <rPh sb="89" eb="92">
      <t>ミカクニン</t>
    </rPh>
    <rPh sb="99" eb="100">
      <t>ナ</t>
    </rPh>
    <rPh sb="101" eb="103">
      <t>バアイ</t>
    </rPh>
    <rPh sb="116" eb="119">
      <t>ヒガイトウ</t>
    </rPh>
    <rPh sb="121" eb="123">
      <t>キサイ</t>
    </rPh>
    <rPh sb="125" eb="126">
      <t>クダ</t>
    </rPh>
    <phoneticPr fontId="1"/>
  </si>
  <si>
    <t xml:space="preserve">＜使用禁止物質対応＞
(4) 下記の関係する全ての製造工程において誤使用・汚染防止の適切な管理ができていますか
(a) ライン工程，（その周辺を含む）
(b) 仕掛品置き場（長期仕掛り品置場含む）
(c) 手直し工程（例：はんだ付けを補正するための通常ラインではない工程）
(d) 生産設備及び治工具（部品，材料に付着（接触）する場合）
</t>
    <rPh sb="19" eb="21">
      <t>カンケイ</t>
    </rPh>
    <rPh sb="23" eb="24">
      <t>スベ</t>
    </rPh>
    <phoneticPr fontId="1"/>
  </si>
  <si>
    <t xml:space="preserve">(a) ライン工程（その周辺を含む）
[
(b) 仕掛品置き場（長期仕掛り品置場含む）
[
(c) 手直し工程
[
(d) 生産設備及び治工具（部品，材料に付着（接触）する場合）
[
</t>
    <phoneticPr fontId="1"/>
  </si>
  <si>
    <t xml:space="preserve">＜使用禁止物質対応＞
(6) 上記 (3)～(5) の管理を実施する手順が文書化されていますか </t>
    <phoneticPr fontId="1"/>
  </si>
  <si>
    <t xml:space="preserve">(3) 上記 (1) の変更管理の対象が，顧客または，顧客に出荷する製品に影響がある場合，変更前に顧客へ報告する部署(人)・時期・手段が明確になっていますか
</t>
    <phoneticPr fontId="1"/>
  </si>
  <si>
    <t>(a) 供給者・外部委託先からの連絡手順：　
　1) 文書名，項目名：［
　2) 要求している内容：[
　3) 記録名：[
(b) 社内の連絡手順と対応決定手順：
　1) 文書名，項目名：［
　2) 要求している内容：[
　3) 記録名：[
(c) 顧客への報告手順：
　1) 文書名，項目名：［
　2) 要求している内容：[
　3) 記録名：[</t>
    <phoneticPr fontId="1"/>
  </si>
  <si>
    <t xml:space="preserve">(1) ＣｉＰの管理状況を確認する頻度と確認する手段を記載して下さい </t>
    <rPh sb="13" eb="15">
      <t>カクニン</t>
    </rPh>
    <rPh sb="17" eb="19">
      <t>ヒンド</t>
    </rPh>
    <rPh sb="20" eb="22">
      <t>カクニン</t>
    </rPh>
    <rPh sb="24" eb="26">
      <t>シュダン</t>
    </rPh>
    <rPh sb="27" eb="29">
      <t>キサイ</t>
    </rPh>
    <rPh sb="31" eb="32">
      <t>クダ</t>
    </rPh>
    <phoneticPr fontId="1"/>
  </si>
  <si>
    <t xml:space="preserve">(2) (1) の評価の結果，是正が必要な場合には，是正処置を実施していますか。
</t>
    <phoneticPr fontId="1"/>
  </si>
  <si>
    <t xml:space="preserve">(4) 上記 (1)～(3) を実施する手順を定めた文書がありますか
</t>
    <phoneticPr fontId="1"/>
  </si>
  <si>
    <t>＜適合判断基準＞
適　合：上記 (1)～(3) を実施する仕組み・手順を記載した文書が全て揃っている
準適合：一部不足している
不適合：揃っている文書が半分以下</t>
    <rPh sb="40" eb="42">
      <t>ブンショ</t>
    </rPh>
    <rPh sb="51" eb="54">
      <t>ジュンテキゴウ</t>
    </rPh>
    <rPh sb="55" eb="57">
      <t>イチブ</t>
    </rPh>
    <rPh sb="64" eb="67">
      <t>フテキゴウ</t>
    </rPh>
    <rPh sb="68" eb="69">
      <t>ソロ</t>
    </rPh>
    <rPh sb="73" eb="75">
      <t>ブンショ</t>
    </rPh>
    <phoneticPr fontId="1"/>
  </si>
  <si>
    <r>
      <t>＜　　　　　　　　　　　　　　　　　　　　　＞</t>
    </r>
    <r>
      <rPr>
        <b/>
        <u/>
        <sz val="11"/>
        <color theme="1"/>
        <rFont val="Meiryo UI"/>
        <family val="3"/>
        <charset val="128"/>
      </rPr>
      <t xml:space="preserve"> </t>
    </r>
    <r>
      <rPr>
        <u/>
        <sz val="11"/>
        <color theme="1"/>
        <rFont val="Meiryo UI"/>
        <family val="3"/>
        <charset val="128"/>
      </rPr>
      <t xml:space="preserve">*1
</t>
    </r>
    <r>
      <rPr>
        <u/>
        <sz val="14"/>
        <color theme="1"/>
        <rFont val="Meiryo UI"/>
        <family val="3"/>
        <charset val="128"/>
      </rPr>
      <t>添付資料　（　有　・　無　）</t>
    </r>
    <rPh sb="27" eb="29">
      <t>テンプ</t>
    </rPh>
    <rPh sb="29" eb="31">
      <t>シリョウ</t>
    </rPh>
    <rPh sb="34" eb="35">
      <t>アリ</t>
    </rPh>
    <rPh sb="38" eb="39">
      <t>ナ</t>
    </rPh>
    <phoneticPr fontId="1"/>
  </si>
  <si>
    <t>＜回答例＞
(a) 業務規程第○条 やＣｉＰ管理規程 ○条:役割，責任，権限)等
(b) 製品環境委員会規程第○条やＣｉＰ管理規程 ○条:役割，責任，権限)等
(c) 業務分掌規程を部署責任者が保管，製品環境委員会規約はイントラネットで公開の上，委員により部署内展開を実施</t>
    <phoneticPr fontId="1"/>
  </si>
  <si>
    <t>組織は，ＣｉＰ管理基準を満たすため，並びに5.3.1で決定した取組みを実施するために必要なプロセスを，計画し，実施し，管理し，及び維持すること（5.1.4参照）。
そのプロセスが計画どおりに実施されたことを確認するために必要な程度の，文書化された情報を保持すること。
組織は，外部委託したプロセスが管理されていることを確実にすること（5.5.4参照）。</t>
    <phoneticPr fontId="1"/>
  </si>
  <si>
    <t xml:space="preserve">(2) 上記 (1) の変更管理の対象が発生した場合，変更前に，要否を確認の上，必要なＣｉＰ情報を入手する部署(人)・時期・手段が明確になっていますか
</t>
    <rPh sb="4" eb="6">
      <t>ジョウキ</t>
    </rPh>
    <rPh sb="12" eb="14">
      <t>ヘンコウ</t>
    </rPh>
    <rPh sb="14" eb="16">
      <t>カンリ</t>
    </rPh>
    <rPh sb="17" eb="19">
      <t>タイショウ</t>
    </rPh>
    <rPh sb="20" eb="22">
      <t>ハッセイ</t>
    </rPh>
    <rPh sb="24" eb="26">
      <t>バアイ</t>
    </rPh>
    <rPh sb="27" eb="29">
      <t>ヘンコウ</t>
    </rPh>
    <rPh sb="29" eb="30">
      <t>マエ</t>
    </rPh>
    <rPh sb="32" eb="34">
      <t>ヨウヒ</t>
    </rPh>
    <rPh sb="35" eb="37">
      <t>カクニン</t>
    </rPh>
    <rPh sb="38" eb="39">
      <t>ウエ</t>
    </rPh>
    <rPh sb="40" eb="42">
      <t>ヒツヨウ</t>
    </rPh>
    <rPh sb="46" eb="48">
      <t>ジョウホウ</t>
    </rPh>
    <rPh sb="49" eb="51">
      <t>ニュウシュ</t>
    </rPh>
    <rPh sb="53" eb="55">
      <t>ブショ</t>
    </rPh>
    <rPh sb="56" eb="57">
      <t>ニン</t>
    </rPh>
    <rPh sb="59" eb="61">
      <t>ジキ</t>
    </rPh>
    <rPh sb="62" eb="64">
      <t>シュダン</t>
    </rPh>
    <rPh sb="65" eb="67">
      <t>メイカク</t>
    </rPh>
    <phoneticPr fontId="1"/>
  </si>
  <si>
    <t>＜回答例＞
(a) 判定時期：生産開始前
(b) 判定時期が規定されている文書：ＣｉＰ管理基準
(c) 情報を入手できない場合，または管理基準を満たせない場合の対応：採用不可とする。ただし，未入手時に技術知見により基準を満たしたものと判断する場合はそのエビデンスにて補完可とする
(d) 対応方法を規定した文書：ＣｉＰ管理規定
＜管理の注意ポイント＞
・管理基準に適合しない場合に「購入しない」等の対応が定められている</t>
    <rPh sb="15" eb="17">
      <t>セイサン</t>
    </rPh>
    <rPh sb="17" eb="19">
      <t>カイシ</t>
    </rPh>
    <rPh sb="19" eb="20">
      <t>マエ</t>
    </rPh>
    <rPh sb="43" eb="45">
      <t>カンリ</t>
    </rPh>
    <rPh sb="45" eb="47">
      <t>キジュン</t>
    </rPh>
    <rPh sb="83" eb="85">
      <t>サイヨウ</t>
    </rPh>
    <rPh sb="85" eb="87">
      <t>フカ</t>
    </rPh>
    <rPh sb="95" eb="98">
      <t>ミニュウシュ</t>
    </rPh>
    <rPh sb="98" eb="99">
      <t>ジ</t>
    </rPh>
    <rPh sb="100" eb="102">
      <t>ギジュツ</t>
    </rPh>
    <rPh sb="102" eb="104">
      <t>チケン</t>
    </rPh>
    <rPh sb="107" eb="109">
      <t>キジュン</t>
    </rPh>
    <rPh sb="110" eb="111">
      <t>ミ</t>
    </rPh>
    <rPh sb="117" eb="119">
      <t>ハンダン</t>
    </rPh>
    <rPh sb="121" eb="123">
      <t>バアイ</t>
    </rPh>
    <rPh sb="133" eb="135">
      <t>ホカン</t>
    </rPh>
    <rPh sb="135" eb="136">
      <t>カ</t>
    </rPh>
    <rPh sb="159" eb="161">
      <t>カンリ</t>
    </rPh>
    <rPh sb="161" eb="163">
      <t>キテイ</t>
    </rPh>
    <phoneticPr fontId="1"/>
  </si>
  <si>
    <t>PC表示設定，評価用　簡易印刷の使い方について</t>
    <phoneticPr fontId="1"/>
  </si>
  <si>
    <t>　実施項目（内容）</t>
    <rPh sb="1" eb="3">
      <t>ジッシ</t>
    </rPh>
    <rPh sb="3" eb="5">
      <t>コウモク</t>
    </rPh>
    <phoneticPr fontId="1"/>
  </si>
  <si>
    <t>使用用途(例)：実施項目(内容）に対し，実施されていることが具体的に確認するために設定された設問No.1～59全てをA3サイズで印刷する場合</t>
    <rPh sb="10" eb="12">
      <t>コウモク</t>
    </rPh>
    <rPh sb="13" eb="15">
      <t>ナイヨウ</t>
    </rPh>
    <phoneticPr fontId="1"/>
  </si>
  <si>
    <t>使用用途(例)：実施項目（内容）に対し，実施されていることを具体的に確認するために，設定されたすべての設問を使用する場合</t>
    <rPh sb="10" eb="12">
      <t>コウモク</t>
    </rPh>
    <rPh sb="54" eb="56">
      <t>シヨウ</t>
    </rPh>
    <phoneticPr fontId="1"/>
  </si>
  <si>
    <t>＜回答例＞
(a) ＣｉＰ管理規定
(b) 概要
　○○株式会社が商品企画，開発または生産する製品，及びその包装材の全てを管理対象としている
　ただし，顧客要求により指定された場合は対象外としている
＜管理の注意ポイント＞
・適用範囲は，実施項目に記載されるa)～d)項を考慮することで，管理の漏れヌケを防止し効果的な活動を行うことが可能となる</t>
    <rPh sb="13" eb="15">
      <t>カンリ</t>
    </rPh>
    <rPh sb="15" eb="17">
      <t>キテイ</t>
    </rPh>
    <rPh sb="22" eb="24">
      <t>ガイヨウ</t>
    </rPh>
    <rPh sb="122" eb="124">
      <t>コウモク</t>
    </rPh>
    <phoneticPr fontId="1"/>
  </si>
  <si>
    <t>*セレクト</t>
    <phoneticPr fontId="1"/>
  </si>
  <si>
    <t>実施確認</t>
    <phoneticPr fontId="1"/>
  </si>
  <si>
    <t>設問の大分類と小分類について</t>
    <rPh sb="0" eb="2">
      <t>セツモン</t>
    </rPh>
    <rPh sb="3" eb="6">
      <t>ダイブンルイ</t>
    </rPh>
    <rPh sb="7" eb="10">
      <t>ショウブンルイ</t>
    </rPh>
    <phoneticPr fontId="1"/>
  </si>
  <si>
    <t>◆大分類</t>
    <rPh sb="1" eb="4">
      <t>ダイブンルイ</t>
    </rPh>
    <phoneticPr fontId="1"/>
  </si>
  <si>
    <t>工程管理</t>
    <rPh sb="0" eb="2">
      <t>コウテイ</t>
    </rPh>
    <rPh sb="2" eb="4">
      <t>カンリ</t>
    </rPh>
    <phoneticPr fontId="1"/>
  </si>
  <si>
    <t>◆小分類</t>
    <rPh sb="1" eb="2">
      <t>ショウ</t>
    </rPh>
    <rPh sb="2" eb="4">
      <t>ブンルイ</t>
    </rPh>
    <phoneticPr fontId="1"/>
  </si>
  <si>
    <t xml:space="preserve">設問ごとに設定する大分類、小分類について説明します。　大分類及び小分類は、設問の主となる内容を分類し、目安となるように表示したものです。
設問ごとの評価時において、確認するエビデンスは、評価の対象となる組織ごとに異なる場合が想定されます。その結果、記載する分類とは異なる場合も発生することがあります。
</t>
    <rPh sb="0" eb="2">
      <t>セツモン</t>
    </rPh>
    <rPh sb="5" eb="7">
      <t>セッテイ</t>
    </rPh>
    <rPh sb="9" eb="12">
      <t>ダイブンルイ</t>
    </rPh>
    <rPh sb="13" eb="16">
      <t>ショウブンルイ</t>
    </rPh>
    <rPh sb="20" eb="22">
      <t>セツメイ</t>
    </rPh>
    <rPh sb="27" eb="30">
      <t>ダイブンルイ</t>
    </rPh>
    <rPh sb="30" eb="31">
      <t>オヨ</t>
    </rPh>
    <rPh sb="32" eb="35">
      <t>ショウブンルイ</t>
    </rPh>
    <rPh sb="37" eb="39">
      <t>セツモン</t>
    </rPh>
    <rPh sb="40" eb="41">
      <t>シュ</t>
    </rPh>
    <rPh sb="44" eb="46">
      <t>ナイヨウ</t>
    </rPh>
    <rPh sb="47" eb="49">
      <t>ブンルイ</t>
    </rPh>
    <rPh sb="51" eb="53">
      <t>メヤス</t>
    </rPh>
    <rPh sb="59" eb="61">
      <t>ヒョウジ</t>
    </rPh>
    <rPh sb="69" eb="71">
      <t>セツモン</t>
    </rPh>
    <rPh sb="76" eb="77">
      <t>ジ</t>
    </rPh>
    <rPh sb="82" eb="84">
      <t>カクニン</t>
    </rPh>
    <rPh sb="93" eb="95">
      <t>ヒョウカ</t>
    </rPh>
    <rPh sb="96" eb="98">
      <t>タイショウ</t>
    </rPh>
    <rPh sb="101" eb="103">
      <t>ソシキ</t>
    </rPh>
    <rPh sb="106" eb="107">
      <t>コト</t>
    </rPh>
    <rPh sb="109" eb="111">
      <t>バアイ</t>
    </rPh>
    <rPh sb="112" eb="114">
      <t>ソウテイ</t>
    </rPh>
    <rPh sb="121" eb="123">
      <t>ケッカ</t>
    </rPh>
    <rPh sb="124" eb="126">
      <t>キサイ</t>
    </rPh>
    <rPh sb="128" eb="130">
      <t>ブンルイ</t>
    </rPh>
    <rPh sb="132" eb="133">
      <t>コト</t>
    </rPh>
    <rPh sb="135" eb="137">
      <t>バアイ</t>
    </rPh>
    <rPh sb="138" eb="140">
      <t>ハッセイ</t>
    </rPh>
    <phoneticPr fontId="1"/>
  </si>
  <si>
    <t>ＣｉＰ管理にかかわる周知事項について確認する設問</t>
    <rPh sb="2" eb="4">
      <t>カンリ</t>
    </rPh>
    <rPh sb="9" eb="11">
      <t>シュウチ</t>
    </rPh>
    <rPh sb="11" eb="13">
      <t>ジコウ</t>
    </rPh>
    <rPh sb="17" eb="19">
      <t>カクニン</t>
    </rPh>
    <rPh sb="21" eb="23">
      <t>セツモン</t>
    </rPh>
    <phoneticPr fontId="1"/>
  </si>
  <si>
    <t>ＣｉＰ管理にて定める手順の実施状況について確認する設問</t>
    <rPh sb="2" eb="4">
      <t>カンリ</t>
    </rPh>
    <rPh sb="6" eb="7">
      <t>サダ</t>
    </rPh>
    <rPh sb="9" eb="11">
      <t>テジュン</t>
    </rPh>
    <rPh sb="12" eb="14">
      <t>ジッシ</t>
    </rPh>
    <rPh sb="14" eb="16">
      <t>ジョウキョウ</t>
    </rPh>
    <rPh sb="20" eb="22">
      <t>カクニン</t>
    </rPh>
    <rPh sb="24" eb="26">
      <t>セツモン</t>
    </rPh>
    <phoneticPr fontId="1"/>
  </si>
  <si>
    <t>ＣｉＰ管理にかかわる各種基準類の有無を確認する設問</t>
    <rPh sb="2" eb="4">
      <t>カンリ</t>
    </rPh>
    <rPh sb="9" eb="11">
      <t>カクシュ</t>
    </rPh>
    <rPh sb="11" eb="13">
      <t>キジュン</t>
    </rPh>
    <rPh sb="13" eb="14">
      <t>ルイ</t>
    </rPh>
    <rPh sb="15" eb="17">
      <t>ウム</t>
    </rPh>
    <rPh sb="18" eb="20">
      <t>カクニン</t>
    </rPh>
    <rPh sb="22" eb="24">
      <t>セツモン</t>
    </rPh>
    <phoneticPr fontId="1"/>
  </si>
  <si>
    <t>評価対象となる組織において共通の管理対象について設定された設問</t>
    <rPh sb="0" eb="2">
      <t>ヒョウカ</t>
    </rPh>
    <rPh sb="2" eb="4">
      <t>タイショウ</t>
    </rPh>
    <rPh sb="7" eb="9">
      <t>ソシキ</t>
    </rPh>
    <rPh sb="13" eb="15">
      <t>キョウツウ</t>
    </rPh>
    <rPh sb="16" eb="18">
      <t>カンリ</t>
    </rPh>
    <rPh sb="18" eb="20">
      <t>タイショウ</t>
    </rPh>
    <rPh sb="24" eb="26">
      <t>セッテイ</t>
    </rPh>
    <rPh sb="29" eb="31">
      <t>セツモン</t>
    </rPh>
    <phoneticPr fontId="1"/>
  </si>
  <si>
    <t>設問は，実施項目（内容）を適切かつ効率的に実施できていることを確認するために，具体的な設問に置き換えたものである。 この部分は，サプライチェーン全体で共通の言語とすることが重要であり，業種によっては必ずしも適切に表現されていない場合もある。 
その場合は必要に応じて読み替えを行うなどして，自社の業態に見合った「実施項目（内容）」を実施することが必要である。 なお，「実施項目」が組織に該当しない場合には，その実施項目を実施する必要はない（非該当） 
設問には、理解を補助するために、大分類と小分類に区分した。　各分類の説明は、３．チェックシートの使い方と利用ルールを参照。</t>
    <rPh sb="6" eb="8">
      <t>コウモク</t>
    </rPh>
    <rPh sb="158" eb="160">
      <t>コウモク</t>
    </rPh>
    <rPh sb="226" eb="228">
      <t>セツモン</t>
    </rPh>
    <rPh sb="231" eb="233">
      <t>リカイ</t>
    </rPh>
    <rPh sb="234" eb="236">
      <t>ホジョ</t>
    </rPh>
    <rPh sb="242" eb="245">
      <t>ダイブンルイ</t>
    </rPh>
    <rPh sb="246" eb="249">
      <t>ショウブンルイ</t>
    </rPh>
    <rPh sb="250" eb="252">
      <t>クワ</t>
    </rPh>
    <rPh sb="256" eb="259">
      <t>カクブンルイ</t>
    </rPh>
    <rPh sb="260" eb="262">
      <t>セツメイ</t>
    </rPh>
    <rPh sb="274" eb="275">
      <t>ツカ</t>
    </rPh>
    <rPh sb="276" eb="277">
      <t>カタ</t>
    </rPh>
    <rPh sb="278" eb="280">
      <t>リヨウ</t>
    </rPh>
    <rPh sb="284" eb="286">
      <t>サンショウ</t>
    </rPh>
    <phoneticPr fontId="1"/>
  </si>
  <si>
    <t>ＣｉＰ管理を適切かつ効率的に実施するために，具体的に必要な項目を上げたもので JIS Z 7201:2017「製品含有化学物質管理－原則及び指針」に基づいている。　ＣｉＰ管理の構築に際しては，ＣｉＰ管理ガイドラインを参照していることを想定している。
実施項目について，具体的にどのような内容が実施されるべきかを記述した 。　ＣｉＰ管理ガイドライン本文の実施項目に従い，適合判定が可能となるように「○○していること」と表現している。
　【"設問が無いため回答不要"について】 この項目は他の項目と重複しているため，当項目では設問不要とし，評価対象外としている。</t>
    <phoneticPr fontId="1"/>
  </si>
  <si>
    <t>組織は，このガイドラインのＣｉＰ管理の基本的な考え方及び実施項目に従って，ＣｉＰ管理の仕組みを確立し，実施し，維持し，かつ継続的に改善すること。
ＣｉＰ管理基準を満たす製品を実現できるように，ＣｉＰ管理は，組織の業態に応じて，設計・開発，購買，製造及び引渡しの各段階において，実施すること。</t>
    <rPh sb="40" eb="42">
      <t>カンリ</t>
    </rPh>
    <rPh sb="76" eb="78">
      <t>カンリ</t>
    </rPh>
    <rPh sb="78" eb="80">
      <t>キジュン</t>
    </rPh>
    <phoneticPr fontId="1"/>
  </si>
  <si>
    <t>組織は，ＣｉＰ管理に携わる者が，次の事項に関して認識をもつことを確実にすること。
a) ＣｉＰ管理方針
b) 関連するＣｉＰ管理に関する目標
c) 自らの業務に関係し注意する必要があるリスク
d) パフォーマンスの向上によって得られる便益を含む，ＣｉＰ管理の有効性に対する自らの貢献
e) ＣｉＰ管理のＣｉＰ管理の基本的な考え方及び実施項目に適合しないことの意味</t>
    <phoneticPr fontId="1"/>
  </si>
  <si>
    <t xml:space="preserve">(7) 自社製品のＣｉＰ情報毎に適合状況を判定していますか
</t>
    <rPh sb="4" eb="6">
      <t>ジシャ</t>
    </rPh>
    <rPh sb="6" eb="8">
      <t>セイヒン</t>
    </rPh>
    <rPh sb="12" eb="14">
      <t>ジョウホウ</t>
    </rPh>
    <rPh sb="14" eb="15">
      <t>ゴト</t>
    </rPh>
    <rPh sb="16" eb="18">
      <t>テキゴウ</t>
    </rPh>
    <rPh sb="18" eb="20">
      <t>ジョウキョウ</t>
    </rPh>
    <rPh sb="21" eb="23">
      <t>ハンテイ</t>
    </rPh>
    <phoneticPr fontId="1"/>
  </si>
  <si>
    <t>実施の確認</t>
    <rPh sb="0" eb="2">
      <t>ジッシ</t>
    </rPh>
    <rPh sb="3" eb="5">
      <t>カクニン</t>
    </rPh>
    <phoneticPr fontId="1"/>
  </si>
  <si>
    <t>周知確認</t>
    <rPh sb="0" eb="2">
      <t>シュウチ</t>
    </rPh>
    <rPh sb="2" eb="4">
      <t>カクニン</t>
    </rPh>
    <phoneticPr fontId="1"/>
  </si>
  <si>
    <t>文書化確認</t>
    <rPh sb="0" eb="3">
      <t>ブンショカ</t>
    </rPh>
    <rPh sb="3" eb="5">
      <t>カクニン</t>
    </rPh>
    <phoneticPr fontId="1"/>
  </si>
  <si>
    <t>記録確認</t>
    <rPh sb="0" eb="2">
      <t>キロク</t>
    </rPh>
    <rPh sb="2" eb="4">
      <t>カクニン</t>
    </rPh>
    <phoneticPr fontId="1"/>
  </si>
  <si>
    <t>見直し確認</t>
    <rPh sb="0" eb="2">
      <t>ミナオ</t>
    </rPh>
    <rPh sb="3" eb="5">
      <t>カクニン</t>
    </rPh>
    <phoneticPr fontId="1"/>
  </si>
  <si>
    <t>実施確認・周知確認</t>
    <rPh sb="0" eb="2">
      <t>ジッシ</t>
    </rPh>
    <rPh sb="2" eb="4">
      <t>カクニン</t>
    </rPh>
    <rPh sb="5" eb="7">
      <t>シュウチ</t>
    </rPh>
    <rPh sb="7" eb="9">
      <t>カクニン</t>
    </rPh>
    <phoneticPr fontId="1"/>
  </si>
  <si>
    <t>周知確認</t>
    <rPh sb="0" eb="2">
      <t>シュウチ</t>
    </rPh>
    <phoneticPr fontId="1"/>
  </si>
  <si>
    <t>実施確認・記録確認</t>
    <rPh sb="0" eb="2">
      <t>ジッシ</t>
    </rPh>
    <rPh sb="2" eb="4">
      <t>カクニン</t>
    </rPh>
    <rPh sb="5" eb="7">
      <t>キロク</t>
    </rPh>
    <phoneticPr fontId="1"/>
  </si>
  <si>
    <t>記録確認</t>
    <rPh sb="0" eb="2">
      <t>キロク</t>
    </rPh>
    <phoneticPr fontId="1"/>
  </si>
  <si>
    <t>文書化確認</t>
    <rPh sb="0" eb="3">
      <t>ブンショカ</t>
    </rPh>
    <phoneticPr fontId="1"/>
  </si>
  <si>
    <t>例：5.1.3 ＣｉＰ管理の適用範囲の決定，5.2.2　方針，5.2.3 組織の役割，責任及び権限　　等</t>
    <rPh sb="0" eb="1">
      <t>レイ</t>
    </rPh>
    <rPh sb="11" eb="13">
      <t>カンリ</t>
    </rPh>
    <rPh sb="14" eb="16">
      <t>テキヨウ</t>
    </rPh>
    <rPh sb="16" eb="18">
      <t>ハンイ</t>
    </rPh>
    <rPh sb="19" eb="21">
      <t>ケッテイ</t>
    </rPh>
    <rPh sb="28" eb="30">
      <t>ホウシン</t>
    </rPh>
    <rPh sb="37" eb="39">
      <t>ソシキ</t>
    </rPh>
    <rPh sb="40" eb="42">
      <t>ヤクワリ</t>
    </rPh>
    <rPh sb="43" eb="45">
      <t>セキニン</t>
    </rPh>
    <rPh sb="45" eb="46">
      <t>オヨ</t>
    </rPh>
    <rPh sb="47" eb="49">
      <t>ケンゲン</t>
    </rPh>
    <rPh sb="51" eb="52">
      <t>ナド</t>
    </rPh>
    <phoneticPr fontId="1"/>
  </si>
  <si>
    <t>ＣｉＰ管理にかかわる記録類の有無を確認する設問</t>
    <rPh sb="2" eb="4">
      <t>カンリ</t>
    </rPh>
    <rPh sb="9" eb="11">
      <t>キロク</t>
    </rPh>
    <rPh sb="12" eb="13">
      <t>ルイ</t>
    </rPh>
    <rPh sb="14" eb="16">
      <t>ウム</t>
    </rPh>
    <rPh sb="17" eb="19">
      <t>カクニン</t>
    </rPh>
    <rPh sb="21" eb="23">
      <t>セツモン</t>
    </rPh>
    <phoneticPr fontId="1"/>
  </si>
  <si>
    <t>各設問への自己評価結果と，回答結果をより具体的に確認するために，取組内容，エビデンス名称等を記載確認する。　回答内容が回答欄にそぐわない場合は，運用に則した記載をする。
【設問が無い項目について】 評価は不要です。自己評価の際にこれらの項目についての気づきなどを回答欄に記載することで，次回の評価時に役立てる事が出来ます。</t>
    <rPh sb="54" eb="56">
      <t>カイトウ</t>
    </rPh>
    <rPh sb="56" eb="58">
      <t>ナイヨウ</t>
    </rPh>
    <rPh sb="89" eb="90">
      <t>ナ</t>
    </rPh>
    <rPh sb="99" eb="101">
      <t>ヒョウカ</t>
    </rPh>
    <rPh sb="102" eb="104">
      <t>フヨウ</t>
    </rPh>
    <rPh sb="135" eb="137">
      <t>キサイ</t>
    </rPh>
    <rPh sb="148" eb="149">
      <t>ジ</t>
    </rPh>
    <phoneticPr fontId="1"/>
  </si>
  <si>
    <t>ＣｉＰ管理にかかわる各種手順，割などの文書化について確認する設問</t>
    <rPh sb="2" eb="4">
      <t>カンリ</t>
    </rPh>
    <rPh sb="9" eb="11">
      <t>カクシュ</t>
    </rPh>
    <rPh sb="11" eb="13">
      <t>テジュン</t>
    </rPh>
    <rPh sb="15" eb="16">
      <t>ワリ</t>
    </rPh>
    <rPh sb="18" eb="21">
      <t>ブンショカ</t>
    </rPh>
    <rPh sb="25" eb="27">
      <t>カクニン</t>
    </rPh>
    <rPh sb="29" eb="31">
      <t>セツモン</t>
    </rPh>
    <phoneticPr fontId="1"/>
  </si>
  <si>
    <t>ＣｉＰ管理にて定めた目標、手順などについて，適切性を向上するための見直しについて確認する設問</t>
    <rPh sb="1" eb="3">
      <t>カンリ</t>
    </rPh>
    <rPh sb="5" eb="6">
      <t>サダ</t>
    </rPh>
    <rPh sb="7" eb="8">
      <t>サダ</t>
    </rPh>
    <rPh sb="10" eb="12">
      <t>モクヒョウ</t>
    </rPh>
    <rPh sb="13" eb="15">
      <t>テジュン</t>
    </rPh>
    <rPh sb="22" eb="25">
      <t>テキセツセイ</t>
    </rPh>
    <rPh sb="26" eb="28">
      <t>コウジョウ</t>
    </rPh>
    <rPh sb="33" eb="35">
      <t>ミナオ</t>
    </rPh>
    <rPh sb="40" eb="42">
      <t>カクニン</t>
    </rPh>
    <rPh sb="44" eb="46">
      <t>セツモン</t>
    </rPh>
    <phoneticPr fontId="1"/>
  </si>
  <si>
    <t>設計・開発，購買，製造工程，引渡しなどの各工程を対象とした設問</t>
    <rPh sb="0" eb="2">
      <t>セッケイ</t>
    </rPh>
    <rPh sb="3" eb="5">
      <t>カイハツ</t>
    </rPh>
    <rPh sb="6" eb="8">
      <t>コウバイ</t>
    </rPh>
    <rPh sb="9" eb="11">
      <t>セイゾウ</t>
    </rPh>
    <rPh sb="11" eb="13">
      <t>コウテイ</t>
    </rPh>
    <rPh sb="14" eb="15">
      <t>ヒ</t>
    </rPh>
    <rPh sb="15" eb="16">
      <t>ワタ</t>
    </rPh>
    <rPh sb="20" eb="23">
      <t>カクコウテイ</t>
    </rPh>
    <rPh sb="24" eb="26">
      <t>タイショウ</t>
    </rPh>
    <rPh sb="29" eb="31">
      <t>セツモン</t>
    </rPh>
    <phoneticPr fontId="1"/>
  </si>
  <si>
    <t>PC表示設定　設問フラグの「*セレクト」をクリックすることで，必要な設問のみ表示する事ができます</t>
    <rPh sb="2" eb="4">
      <t>ヒョウジ</t>
    </rPh>
    <rPh sb="4" eb="6">
      <t>セッテイ</t>
    </rPh>
    <rPh sb="7" eb="9">
      <t>セツモン</t>
    </rPh>
    <rPh sb="31" eb="33">
      <t>ヒツヨウ</t>
    </rPh>
    <rPh sb="34" eb="36">
      <t>セツモン</t>
    </rPh>
    <rPh sb="38" eb="40">
      <t>ヒョウジ</t>
    </rPh>
    <rPh sb="42" eb="43">
      <t>コト</t>
    </rPh>
    <phoneticPr fontId="1"/>
  </si>
  <si>
    <t>このファイルにワークシートを追加して運用する場合は，
手順３で記載したタイトルの下に添付資料：有として，EXCELワークシートを追加すること</t>
    <rPh sb="14" eb="16">
      <t>ツイカ</t>
    </rPh>
    <rPh sb="18" eb="20">
      <t>ウンヨウ</t>
    </rPh>
    <rPh sb="22" eb="24">
      <t>バアイ</t>
    </rPh>
    <rPh sb="27" eb="29">
      <t>テジュン</t>
    </rPh>
    <rPh sb="31" eb="33">
      <t>キサイ</t>
    </rPh>
    <rPh sb="40" eb="41">
      <t>シタ</t>
    </rPh>
    <phoneticPr fontId="1"/>
  </si>
  <si>
    <t>設問ごとに，追加の指示，補足を行う場合は，該当する設問の”判定根拠・メモ等”欄を使用し，記載する</t>
    <rPh sb="0" eb="2">
      <t>セツモン</t>
    </rPh>
    <rPh sb="6" eb="8">
      <t>ツイカ</t>
    </rPh>
    <rPh sb="9" eb="11">
      <t>シジ</t>
    </rPh>
    <rPh sb="12" eb="14">
      <t>ホソク</t>
    </rPh>
    <rPh sb="15" eb="16">
      <t>オコナ</t>
    </rPh>
    <rPh sb="17" eb="19">
      <t>バアイ</t>
    </rPh>
    <rPh sb="21" eb="23">
      <t>ガイトウ</t>
    </rPh>
    <rPh sb="25" eb="27">
      <t>セツモン</t>
    </rPh>
    <rPh sb="29" eb="31">
      <t>ハンテイ</t>
    </rPh>
    <rPh sb="31" eb="33">
      <t>コンキョ</t>
    </rPh>
    <rPh sb="36" eb="37">
      <t>トウ</t>
    </rPh>
    <rPh sb="38" eb="39">
      <t>ラン</t>
    </rPh>
    <rPh sb="40" eb="42">
      <t>シヨウ</t>
    </rPh>
    <rPh sb="44" eb="46">
      <t>キサイ</t>
    </rPh>
    <phoneticPr fontId="1"/>
  </si>
  <si>
    <t>図に示した例のように，編集していることを示す為のタイトルを入力する</t>
    <rPh sb="0" eb="1">
      <t>ズ</t>
    </rPh>
    <rPh sb="2" eb="3">
      <t>シメ</t>
    </rPh>
    <rPh sb="5" eb="6">
      <t>レイ</t>
    </rPh>
    <rPh sb="11" eb="13">
      <t>ヘンシュウ</t>
    </rPh>
    <rPh sb="20" eb="21">
      <t>シメ</t>
    </rPh>
    <rPh sb="22" eb="23">
      <t>タメ</t>
    </rPh>
    <rPh sb="29" eb="31">
      <t>ニュウリョク</t>
    </rPh>
    <phoneticPr fontId="1"/>
  </si>
  <si>
    <t>図に示した例のように，設問フラグのタイトルに記載し，必要な設問箇所にフラグ「●」を選択する　　
※評価結果の集計欄とリンクしているため「●」以外のフラグは使用しないで下さい</t>
    <rPh sb="0" eb="1">
      <t>ズ</t>
    </rPh>
    <rPh sb="2" eb="3">
      <t>シメ</t>
    </rPh>
    <rPh sb="5" eb="6">
      <t>レイ</t>
    </rPh>
    <rPh sb="11" eb="13">
      <t>セツモン</t>
    </rPh>
    <rPh sb="22" eb="24">
      <t>キサイ</t>
    </rPh>
    <rPh sb="26" eb="28">
      <t>ヒツヨウ</t>
    </rPh>
    <rPh sb="29" eb="31">
      <t>セツモン</t>
    </rPh>
    <rPh sb="31" eb="33">
      <t>カショ</t>
    </rPh>
    <rPh sb="41" eb="43">
      <t>センタク</t>
    </rPh>
    <phoneticPr fontId="1"/>
  </si>
  <si>
    <t>図に示した例のように，設問フラグ【*セレクト欄】の名称および説明を記載する</t>
    <phoneticPr fontId="1"/>
  </si>
  <si>
    <t>　　　　　　　　　をクリックすると，自動的に適合判断基準，回答例，管理の注意ポイントの列を非表示</t>
    <phoneticPr fontId="1"/>
  </si>
  <si>
    <t>　　　　　　　　　をクリックすると，自動的に適合判断基準，回答例，管理の注意ポイントの列を表示</t>
    <phoneticPr fontId="1"/>
  </si>
  <si>
    <t>使用用途(例)：各設問に対し目安となる適合判断基準，回答例，管理の注意ポイントを表示して確認する場合</t>
    <phoneticPr fontId="1"/>
  </si>
  <si>
    <t>※印刷について
　　EXCELメニューより印刷を行った場合に，行の途中で改行される場合があります。
　　このような場合は，EXCELメニューの”改ページ挿入”にて調整を行って下さい。
　注意：行の高さ，列の幅は，ファイルにてロックされているため，変更はできません</t>
    <rPh sb="87" eb="88">
      <t>クダ</t>
    </rPh>
    <phoneticPr fontId="1"/>
  </si>
  <si>
    <t>＜適合判断基準＞
適　合：不具合の再発防止，予防処置について，他の工程，製品への展開について検討する手順が文書に定められている
準適合：手順や記録に一部不備がある場合
不適合：手順や記録がない場合</t>
    <rPh sb="76" eb="78">
      <t>フビ</t>
    </rPh>
    <rPh sb="81" eb="83">
      <t>バアイ</t>
    </rPh>
    <phoneticPr fontId="1"/>
  </si>
  <si>
    <t>＜適合判断基準＞
適　合：ＣｉＰに関する不適合等発生時の原因追求，基準改定，社内，顧客への報告方法等の手順等が決められており，実施記録が残されている
準適合：手順や記録に不備がある場合
不適合：記録がない場合</t>
    <rPh sb="85" eb="87">
      <t>フビ</t>
    </rPh>
    <rPh sb="90" eb="92">
      <t>バアイ</t>
    </rPh>
    <phoneticPr fontId="1"/>
  </si>
  <si>
    <t>＜適合判断基準＞
適　合：判定を行った記録がある
不適合：判定を行った記録がない</t>
    <rPh sb="25" eb="28">
      <t>フテキゴウ</t>
    </rPh>
    <phoneticPr fontId="1"/>
  </si>
  <si>
    <t>＜適合判断基準＞
適　合：出荷倉庫において，誤使用・汚染防止の適切な管理が実施されている
　※適切性については，業種，対象工程，材料などから実施の要否，エビデンス内容，頻度などを個別に判断すること
不適合：適切な管理が実施されていない</t>
    <phoneticPr fontId="1"/>
  </si>
  <si>
    <t>＜適合判断基準＞
適　合：(a)(b)(c)(d) のうち関係する製造工程において，誤使用・汚染防止の適切な管理が実施されている
　※適切性については，業種，対象工程，材料などから実施の要否，エビデンス内容，頻度などを個別に判断すること
不適合：適切な管理が実施されていない</t>
    <phoneticPr fontId="1"/>
  </si>
  <si>
    <t>＜適合判断基準＞
適　合：部品材料の受入，置場において，誤使用・汚染防止の適切な管理が実施されている
　※適切性については，業種，対象工程，材料などから実施の要否，エビデンス内容，頻度などを個別に判断すること
不適合：適切な管理が実施されていない</t>
    <phoneticPr fontId="1"/>
  </si>
  <si>
    <t>＜適合判断基準＞
適　合：変換工程の管理基準が適切に定められている
準適合：管理基準に対し一部不備がある
不適合：管理基準が定められていない
　※適切性の判断は，判定者が知見及び製品ガイドライン等を参考に判断する</t>
    <rPh sb="45" eb="49">
      <t>イチブフビ</t>
    </rPh>
    <rPh sb="53" eb="56">
      <t>フテキゴウ</t>
    </rPh>
    <phoneticPr fontId="1"/>
  </si>
  <si>
    <t>＜適合判断基準＞
適　合：(1)～(9) を実施する全ての手順が文書化されている
　※適切性の判断から実施不要と判断されるものは自己評価結果の欄を対象外としてもよい
不適合：(1)～(9) において，１つでも不適合がある場合</t>
    <rPh sb="26" eb="27">
      <t>スベ</t>
    </rPh>
    <phoneticPr fontId="1"/>
  </si>
  <si>
    <t>＜適合判断基準＞
適　合：管理の確認出来ない供給者から購入する部材を確認する基準があり，適切に運用されている
　※適切性については，業種，対象工程，材料などから実施の要否，エビデンス内容，頻度などを個別に判断すること
不適合：確認する仕組みがない。もしくは，仕組みに基づいた記録がない</t>
    <phoneticPr fontId="1"/>
  </si>
  <si>
    <t>＜適合判断基準＞
適　合：供給者の変換工程，併行生産などの適切性を判断する管理基準を定められており，それに基づき実施されている
　※管理対象及び適切性については，業種，対象工程，材料などから要否を含め個別に判断すること
不適合：供給者への管理基準が定められていない。もしくは，確認を行った記録がない</t>
    <rPh sb="110" eb="113">
      <t>フテキゴウ</t>
    </rPh>
    <phoneticPr fontId="1"/>
  </si>
  <si>
    <t>＜適合判断基準＞
適　合：目標，実施計画の見直しを行う時期などが定められて運用されている
　※見直し基準に合致しない場合は見直しを行わないことで適合となる
準適合：目標，実施計画の見直しについて基準または実施に不備がある
不適合：目標，実施計画の見直しについて基準がない，または運用がない</t>
    <rPh sb="111" eb="114">
      <t>フテキゴウ</t>
    </rPh>
    <rPh sb="130" eb="132">
      <t>キジュン</t>
    </rPh>
    <rPh sb="139" eb="141">
      <t>ウンヨウ</t>
    </rPh>
    <phoneticPr fontId="1"/>
  </si>
  <si>
    <t>＜適合判断基準＞
適　合：(a) (b) (c) の全てが実施されている場合
準適合：(a) (b) (c) のうち２つが実施されている場合
不適合：実施が１つ以下の場合</t>
    <phoneticPr fontId="1"/>
  </si>
  <si>
    <t>＜適合判断基準＞
適　合：ＣｉＰ管理についてトップの意思表示がある
　※回答例にあるように，社内のどのような枠組みでＣｉＰ管理に取組むことが明確になっている
不適合：ＣｉＰ管理についてトップの意思表示がない</t>
    <rPh sb="79" eb="82">
      <t>フテキゴウ</t>
    </rPh>
    <phoneticPr fontId="1"/>
  </si>
  <si>
    <t>＜適合判断基準＞
適　合：ＣｉＰ管理を行う組織，製品，工程が文書化されている
　　　　　　または，管理対象外となる範囲のみを定めていてもよい　　　
準適合：組織，工程で不明確部分がある
　　　　　　製品の保護材，治工具等の扱いが不明
不適合：文書化されていない
　　　　　　適用範囲が定められていない</t>
    <phoneticPr fontId="1"/>
  </si>
  <si>
    <t xml:space="preserve">設問に対応したルールがない場合，及び／または運用が行われていない場合，当該設問に関しては，「不適合」となる </t>
    <rPh sb="16" eb="17">
      <t>オヨ</t>
    </rPh>
    <phoneticPr fontId="1"/>
  </si>
  <si>
    <t xml:space="preserve">自己評価実施組織の回答結果に基づき，自部門または顧客等の別組織が　監査　確認，判定を実施する際に使用する欄である。　 個々の設問に対する判定，及び判定の根拠・メモ等を記載する。 </t>
    <rPh sb="71" eb="72">
      <t>オヨ</t>
    </rPh>
    <phoneticPr fontId="1"/>
  </si>
  <si>
    <t xml:space="preserve">「実施項目」または「設問」が，組織に該当しない場合は，「非該当」として評価対象から除外することができる。 ただし，非該当と判断した根拠の説明が必要である </t>
    <phoneticPr fontId="1"/>
  </si>
  <si>
    <t>手順②：回答（取組内容，エビデンス名称欄）には取組の根拠となる取組内容や，エビデンスの名称を記載して下さい。 非該当がある場合はその理由を，それぞれについて可能な範囲で記載して下さい 。</t>
    <rPh sb="84" eb="86">
      <t>キサイ</t>
    </rPh>
    <phoneticPr fontId="1"/>
  </si>
  <si>
    <t xml:space="preserve">【*セレクト】　「●」　⇒　評価結果確認組織が都度設定しています。　例：【□□□会社自己評価における回答項目／○○○会社必須項目 など】   ※詳細は「3. チェックシートの使い方と利用ルール」参照
　　　　この欄は本チェックシートの利用者(第一者(例えば製品の供給者)，第二者等(例えば購買側の事業者，または業界団体等)で自由に編集が可能な欄です。 フラグのタイトルとその説明を追記して使用して下さい 
　　　　例：○○○会社必須項目の列に「●」と記載されている設問は，回答必須の項目です </t>
    <rPh sb="14" eb="16">
      <t>ヒョウカ</t>
    </rPh>
    <rPh sb="16" eb="18">
      <t>ケッカ</t>
    </rPh>
    <rPh sb="18" eb="20">
      <t>カクニン</t>
    </rPh>
    <rPh sb="20" eb="22">
      <t>ソシキ</t>
    </rPh>
    <rPh sb="23" eb="25">
      <t>ツド</t>
    </rPh>
    <rPh sb="25" eb="27">
      <t>セッテイ</t>
    </rPh>
    <rPh sb="87" eb="88">
      <t>ツカ</t>
    </rPh>
    <rPh sb="89" eb="90">
      <t>カタ</t>
    </rPh>
    <phoneticPr fontId="1"/>
  </si>
  <si>
    <t>組織は，ＣｉＰ管理の適用範囲を適切に規定すること。この適用範囲を決定するとき，組織は，次の事項を考慮すること。
a) 5.1.1に規定する組織の外部及び内部の課題
b) 5.1.2に規定する利害関係者の要求事項
c) 組織の化学物質との関わり
d) 組織が扱う外部から提供される製品及び外部に引き渡す製品
ＣｉＰ管理の適用範囲は，文書化した情報として利用可能な状態にしておくこと。</t>
    <phoneticPr fontId="1"/>
  </si>
  <si>
    <t>手順①：該当する実施項目に対する，自己評価を実施して下さい 　自己評価は，本ガイドライン【表6-2　実施項目への適合の判断基準】、下表＜各設問への適合判断基準＞に基づき行い，「自己評価結果」欄に「適合」，「準適合」，「不適合」のいずれかを入力して下さい 
　　　　　（Excel入力の場合はプルダウンより選択） 非該当の場合は｢非該当｣として下さい 　</t>
    <rPh sb="81" eb="82">
      <t>モト</t>
    </rPh>
    <phoneticPr fontId="1"/>
  </si>
  <si>
    <t xml:space="preserve">  本ガイドライン及びチェックシートは，サプライチェーンで共通に活用することで，ＣｉＰの管理レベルを向上させるとともに，関係する組織の負荷を低減することを目指しています。そのため，チェックシートの改変は認められません。「製品含有化学物質（ＣｉＰ）管理ガイドライン（第4.0版）附属書 チェックシート（第4.00版）｣　シート「2.チェックシート」については「設問フラグ(*セレクト欄)」以外の編集は行わずに使用して下さい。なお，シート「2.チェックシート」以外に，利用者の目的に応じた新たなシート（個社の独自の補足説明等）の追加は自由に編集が可能です。
＜設問フラグ(*セレクト欄)の編集方法＞
  この欄は本チェックシートの利用者(第一者(例えば製品の供給者)，第二者等(例えば購買側の事業者，または業界団体等))で自由に編集が可能な欄です。フラグのタイトルとその説明を追記して使用して下さい。</t>
    <phoneticPr fontId="1"/>
  </si>
  <si>
    <t>＜適合判断基準＞
適　合：実施すべき内容について文書に定めている
準適合：実施すべき内容を定めているが一部明確でないところがある
不適合：実施すべき内容が文書に定められていない</t>
    <rPh sb="51" eb="52">
      <t>イチ</t>
    </rPh>
    <phoneticPr fontId="1"/>
  </si>
  <si>
    <t>基準の有無確認･文書化確認</t>
    <rPh sb="0" eb="2">
      <t>キジュン</t>
    </rPh>
    <rPh sb="3" eb="5">
      <t>ウム</t>
    </rPh>
    <rPh sb="5" eb="7">
      <t>カクニン</t>
    </rPh>
    <rPh sb="8" eb="10">
      <t>ブンショ</t>
    </rPh>
    <rPh sb="10" eb="11">
      <t>カ</t>
    </rPh>
    <rPh sb="11" eb="13">
      <t>カクニン</t>
    </rPh>
    <phoneticPr fontId="1"/>
  </si>
  <si>
    <t>＜回答例（管理方法）＞
(a) ライン工程，（その周辺を含む）
・「使用禁止物質」を使用しているライン（規制対象外の顧客向けライン）を専用化し識別表示をする
・はんだごてやその洗浄用のスポンジ等も専用化し識別シールを貼る
(b) 仕掛品置き場（長期仕掛り品置場含む）
・「使用禁止物質」の規制対象外の仕掛り品置場を専用化し識別表示をする
・長期仕掛り品は鍵をかけて管理し，取扱担当者を限定
(c) 手直し工程
・「使用禁止物質」の規制対象外の手直し工程を専用化
(d) 生産設備及び治工具（部品，材料に付着（接触）する場合）
・「使用禁止物質」の規制対象外向けで使用する生産設備及び治工具を識別表示（シール）をして専用化
・「使用禁止物質」の規制対象外向けで使用した生産設備及び治工具の洗浄基準を定めて管理を実施
＜管理の注意ポイント＞
・誤使用，汚染しないための管理方法が適切か否かは，誰が作業しても間違わないような管理方法であり，表示，専用化，取扱者の限定等がある</t>
    <rPh sb="378" eb="380">
      <t>オセン</t>
    </rPh>
    <phoneticPr fontId="1"/>
  </si>
  <si>
    <t>＜回答例＞
(a) 供給者・外部委託先からの連絡手順：
　1) 文書名，項目名：グリーン調達基準書第○版○項
　2) 要求している内容：不適合内容，影響範囲を特定するための情報
　3) 記録名：不適合発生報告書
(b) 社内の連絡手順と対応決定手順：
　1) 文書名，項目名：ＣｉＰ管理規程第○版○項
　2) 要求している内容：手順に同じ
　3) 記録名：問題発生報告書
(c) 顧客への報告手順：
　1) 文書名，項目名：ＣｉＰ管理規程第○版○項
　2) 要求している内容：発生元部門から品質保証部及び関連部門へ第一報し，影響範囲の特定と拡散防止を行うとともに顧客への第一報を行う。顧客と協議の上，暫定対策を実施。原因究明後恒久対策と予防措置，水平展開を規定に従って実施
　3)記録名：問題発生報告書
＜管理の注意ポイント＞
・供給者，外部委託者からの不適合連絡手順も含めていること</t>
    <rPh sb="252" eb="253">
      <t>オヨ</t>
    </rPh>
    <phoneticPr fontId="1"/>
  </si>
  <si>
    <t>＜回答例＞
(a) 確認する頻度：年1回
(b) 確認する手段：ＣｉＰ管理の内部監査
(c) 記録名：内部監査記録
＜管理の注意ポイント＞
・ISO9001やISO14001等にＣｉＰ管理を組み込んで内部監査を実施する場合はある。その場合，手順，記録，監査範囲等でＣｉＰ管理を含む旨明記されるのが望ましい</t>
    <rPh sb="88" eb="89">
      <t>ナド</t>
    </rPh>
    <phoneticPr fontId="1"/>
  </si>
  <si>
    <t>製品含有化学物質（ＣｉＰ）管理ガイドライン（第4.0版）附属書
チェックシート（第4.01版）</t>
    <rPh sb="28" eb="31">
      <t>フゾクショ</t>
    </rPh>
    <rPh sb="40" eb="41">
      <t>ダイ</t>
    </rPh>
    <rPh sb="45" eb="46">
      <t>ハン</t>
    </rPh>
    <phoneticPr fontId="1"/>
  </si>
  <si>
    <t>製品含有化学物質（ＣｉＰ）管理ガイドライン（第４.0版）附属書 チェックシート（第４.01版）（表紙）</t>
    <rPh sb="48" eb="50">
      <t>ヒョウシ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</si>
</sst>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yyyy&quot;年&quot;m&quot;月&quot;d&quot;日&quot;;@"/>
  </numFmts>
  <fonts count="58"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b/>
      <sz val="11"/>
      <name val="ＭＳ Ｐゴシック"/>
      <family val="3"/>
      <charset val="128"/>
    </font>
    <font>
      <b/>
      <sz val="18"/>
      <name val="ＭＳ Ｐゴシック"/>
      <family val="3"/>
      <charset val="128"/>
    </font>
    <font>
      <b/>
      <sz val="20"/>
      <name val="ＭＳ Ｐゴシック"/>
      <family val="3"/>
      <charset val="128"/>
    </font>
    <font>
      <sz val="14"/>
      <name val="ＭＳ Ｐゴシック"/>
      <family val="3"/>
      <charset val="128"/>
    </font>
    <font>
      <sz val="7"/>
      <name val="ＭＳ Ｐゴシック"/>
      <family val="3"/>
      <charset val="128"/>
    </font>
    <font>
      <b/>
      <sz val="11"/>
      <name val="Meiryo UI"/>
      <family val="3"/>
      <charset val="128"/>
    </font>
    <font>
      <sz val="11"/>
      <name val="Meiryo UI"/>
      <family val="3"/>
      <charset val="128"/>
    </font>
    <font>
      <sz val="14"/>
      <name val="Meiryo UI"/>
      <family val="3"/>
      <charset val="128"/>
    </font>
    <font>
      <sz val="12"/>
      <name val="Meiryo UI"/>
      <family val="3"/>
      <charset val="128"/>
    </font>
    <font>
      <sz val="28"/>
      <name val="ＭＳ Ｐゴシック"/>
      <family val="3"/>
      <charset val="128"/>
    </font>
    <font>
      <sz val="18"/>
      <name val="Meiryo UI"/>
      <family val="3"/>
      <charset val="128"/>
    </font>
    <font>
      <sz val="20"/>
      <name val="Meiryo UI"/>
      <family val="3"/>
      <charset val="128"/>
    </font>
    <font>
      <sz val="16"/>
      <name val="Meiryo UI"/>
      <family val="3"/>
      <charset val="128"/>
    </font>
    <font>
      <b/>
      <sz val="16"/>
      <name val="Meiryo UI"/>
      <family val="3"/>
      <charset val="128"/>
    </font>
    <font>
      <b/>
      <sz val="20"/>
      <name val="Meiryo UI"/>
      <family val="3"/>
      <charset val="128"/>
    </font>
    <font>
      <b/>
      <sz val="18"/>
      <name val="Meiryo UI"/>
      <family val="3"/>
      <charset val="128"/>
    </font>
    <font>
      <b/>
      <strike/>
      <sz val="11"/>
      <name val="Meiryo UI"/>
      <family val="3"/>
      <charset val="128"/>
    </font>
    <font>
      <strike/>
      <sz val="11"/>
      <name val="Meiryo UI"/>
      <family val="3"/>
      <charset val="128"/>
    </font>
    <font>
      <sz val="11"/>
      <color indexed="8"/>
      <name val="Meiryo UI"/>
      <family val="3"/>
      <charset val="128"/>
    </font>
    <font>
      <sz val="10"/>
      <name val="Meiryo UI"/>
      <family val="3"/>
      <charset val="128"/>
    </font>
    <font>
      <sz val="11"/>
      <color indexed="10"/>
      <name val="Meiryo UI"/>
      <family val="3"/>
      <charset val="128"/>
    </font>
    <font>
      <sz val="11"/>
      <color rgb="FFFF0000"/>
      <name val="Meiryo UI"/>
      <family val="3"/>
      <charset val="128"/>
    </font>
    <font>
      <sz val="11"/>
      <color rgb="FF0070C0"/>
      <name val="Meiryo UI"/>
      <family val="3"/>
      <charset val="128"/>
    </font>
    <font>
      <sz val="11"/>
      <color theme="1"/>
      <name val="Meiryo UI"/>
      <family val="3"/>
      <charset val="128"/>
    </font>
    <font>
      <b/>
      <sz val="11"/>
      <color theme="1"/>
      <name val="Meiryo UI"/>
      <family val="3"/>
      <charset val="128"/>
    </font>
    <font>
      <sz val="14"/>
      <color theme="1"/>
      <name val="Meiryo UI"/>
      <family val="3"/>
      <charset val="128"/>
    </font>
    <font>
      <b/>
      <sz val="14"/>
      <color theme="1"/>
      <name val="Meiryo UI"/>
      <family val="3"/>
      <charset val="128"/>
    </font>
    <font>
      <sz val="11"/>
      <color theme="1"/>
      <name val="ＭＳ Ｐゴシック"/>
      <family val="3"/>
      <charset val="128"/>
    </font>
    <font>
      <sz val="11"/>
      <name val="ＭＳ Ｐゴシック"/>
      <family val="3"/>
      <charset val="128"/>
    </font>
    <font>
      <sz val="8"/>
      <name val="Meiryo UI"/>
      <family val="3"/>
      <charset val="128"/>
    </font>
    <font>
      <u/>
      <sz val="11"/>
      <color indexed="8"/>
      <name val="Meiryo UI"/>
      <family val="3"/>
      <charset val="128"/>
    </font>
    <font>
      <strike/>
      <u/>
      <sz val="11"/>
      <color indexed="10"/>
      <name val="Meiryo UI"/>
      <family val="3"/>
      <charset val="128"/>
    </font>
    <font>
      <strike/>
      <sz val="10"/>
      <color indexed="10"/>
      <name val="Meiryo UI"/>
      <family val="3"/>
      <charset val="128"/>
    </font>
    <font>
      <b/>
      <sz val="10"/>
      <name val="Meiryo UI"/>
      <family val="3"/>
      <charset val="128"/>
    </font>
    <font>
      <strike/>
      <sz val="11"/>
      <color indexed="10"/>
      <name val="Meiryo UI"/>
      <family val="3"/>
      <charset val="128"/>
    </font>
    <font>
      <sz val="24"/>
      <name val="Meiryo UI"/>
      <family val="3"/>
      <charset val="128"/>
    </font>
    <font>
      <sz val="11"/>
      <color indexed="9"/>
      <name val="Meiryo UI"/>
      <family val="3"/>
      <charset val="128"/>
    </font>
    <font>
      <sz val="11"/>
      <color rgb="FFFF0000"/>
      <name val="ＭＳ Ｐゴシック"/>
      <family val="3"/>
      <charset val="128"/>
    </font>
    <font>
      <b/>
      <sz val="11"/>
      <color rgb="FFFF0000"/>
      <name val="Meiryo UI"/>
      <family val="3"/>
      <charset val="128"/>
    </font>
    <font>
      <sz val="14"/>
      <color rgb="FFFF0000"/>
      <name val="Meiryo UI"/>
      <family val="3"/>
      <charset val="128"/>
    </font>
    <font>
      <sz val="18"/>
      <color rgb="FFFF0000"/>
      <name val="Meiryo UI"/>
      <family val="3"/>
      <charset val="128"/>
    </font>
    <font>
      <sz val="22"/>
      <color rgb="FFFF0000"/>
      <name val="Meiryo UI"/>
      <family val="3"/>
      <charset val="128"/>
    </font>
    <font>
      <sz val="16"/>
      <color theme="1"/>
      <name val="Meiryo UI"/>
      <family val="3"/>
      <charset val="128"/>
    </font>
    <font>
      <sz val="11"/>
      <color theme="1"/>
      <name val="ＭＳ Ｐゴシック"/>
      <family val="2"/>
      <scheme val="minor"/>
    </font>
    <font>
      <sz val="12"/>
      <name val="ＭＳ Ｐゴシック"/>
      <family val="3"/>
      <charset val="128"/>
    </font>
    <font>
      <sz val="12"/>
      <color theme="1"/>
      <name val="Meiryo UI"/>
      <family val="3"/>
      <charset val="128"/>
    </font>
    <font>
      <b/>
      <u/>
      <sz val="18"/>
      <color theme="1"/>
      <name val="Meiryo UI"/>
      <family val="3"/>
      <charset val="128"/>
    </font>
    <font>
      <b/>
      <u/>
      <sz val="11"/>
      <color theme="1"/>
      <name val="Meiryo UI"/>
      <family val="3"/>
      <charset val="128"/>
    </font>
    <font>
      <u/>
      <sz val="11"/>
      <color theme="1"/>
      <name val="Meiryo UI"/>
      <family val="3"/>
      <charset val="128"/>
    </font>
    <font>
      <u/>
      <sz val="14"/>
      <color theme="1"/>
      <name val="Meiryo UI"/>
      <family val="3"/>
      <charset val="128"/>
    </font>
    <font>
      <sz val="11"/>
      <name val="ＭＳ Ｐゴシック"/>
      <family val="3"/>
      <charset val="128"/>
      <scheme val="major"/>
    </font>
    <font>
      <sz val="11"/>
      <color rgb="FFFF0000"/>
      <name val="ＭＳ Ｐゴシック"/>
      <family val="3"/>
      <charset val="128"/>
      <scheme val="major"/>
    </font>
    <font>
      <sz val="12"/>
      <color theme="0"/>
      <name val="Meiryo UI"/>
      <family val="3"/>
      <charset val="128"/>
    </font>
    <font>
      <b/>
      <sz val="12"/>
      <name val="Meiryo UI"/>
      <family val="3"/>
      <charset val="128"/>
    </font>
    <font>
      <sz val="10"/>
      <color indexed="8"/>
      <name val="Meiryo UI"/>
      <family val="3"/>
      <charset val="12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99"/>
        <bgColor indexed="64"/>
      </patternFill>
    </fill>
    <fill>
      <patternFill patternType="solid">
        <fgColor indexed="8"/>
        <bgColor indexed="64"/>
      </patternFill>
    </fill>
    <fill>
      <patternFill patternType="gray125">
        <bgColor indexed="8"/>
      </patternFill>
    </fill>
    <fill>
      <patternFill patternType="gray125">
        <bgColor indexed="9"/>
      </patternFill>
    </fill>
    <fill>
      <patternFill patternType="solid">
        <fgColor rgb="FFFFFF00"/>
        <bgColor indexed="64"/>
      </patternFill>
    </fill>
    <fill>
      <patternFill patternType="solid">
        <fgColor rgb="FFCCFFFF"/>
        <bgColor indexed="64"/>
      </patternFill>
    </fill>
    <fill>
      <patternFill patternType="solid">
        <fgColor theme="0" tint="-0.14996795556505021"/>
        <bgColor indexed="64"/>
      </patternFill>
    </fill>
    <fill>
      <gradientFill degree="90">
        <stop position="0">
          <color rgb="FFFFFF99"/>
        </stop>
        <stop position="1">
          <color rgb="FFCCFFFF"/>
        </stop>
      </gradientFill>
    </fill>
    <fill>
      <patternFill patternType="solid">
        <fgColor theme="1"/>
        <bgColor indexed="64"/>
      </patternFill>
    </fill>
  </fills>
  <borders count="1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diagonal/>
    </border>
    <border>
      <left style="hair">
        <color indexed="8"/>
      </left>
      <right style="medium">
        <color indexed="64"/>
      </right>
      <top style="thin">
        <color indexed="8"/>
      </top>
      <bottom style="medium">
        <color indexed="64"/>
      </bottom>
      <diagonal/>
    </border>
    <border>
      <left style="hair">
        <color indexed="8"/>
      </left>
      <right style="hair">
        <color indexed="8"/>
      </right>
      <top style="thin">
        <color indexed="8"/>
      </top>
      <bottom style="medium">
        <color indexed="64"/>
      </bottom>
      <diagonal/>
    </border>
    <border>
      <left style="thin">
        <color indexed="8"/>
      </left>
      <right style="hair">
        <color indexed="8"/>
      </right>
      <top style="thin">
        <color indexed="8"/>
      </top>
      <bottom style="medium">
        <color indexed="64"/>
      </bottom>
      <diagonal/>
    </border>
    <border>
      <left/>
      <right style="medium">
        <color indexed="64"/>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hair">
        <color indexed="8"/>
      </left>
      <right style="medium">
        <color indexed="64"/>
      </right>
      <top style="thin">
        <color indexed="8"/>
      </top>
      <bottom style="thin">
        <color indexed="8"/>
      </bottom>
      <diagonal/>
    </border>
    <border>
      <left style="hair">
        <color indexed="8"/>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medium">
        <color indexed="64"/>
      </right>
      <top/>
      <bottom style="thin">
        <color indexed="8"/>
      </bottom>
      <diagonal/>
    </border>
    <border>
      <left style="hair">
        <color indexed="8"/>
      </left>
      <right style="hair">
        <color indexed="8"/>
      </right>
      <top/>
      <bottom style="thin">
        <color indexed="8"/>
      </bottom>
      <diagonal/>
    </border>
    <border>
      <left style="thin">
        <color indexed="8"/>
      </left>
      <right style="hair">
        <color indexed="8"/>
      </right>
      <top/>
      <bottom style="thin">
        <color indexed="8"/>
      </bottom>
      <diagonal/>
    </border>
    <border>
      <left/>
      <right style="thin">
        <color indexed="64"/>
      </right>
      <top style="medium">
        <color indexed="64"/>
      </top>
      <bottom style="thin">
        <color indexed="64"/>
      </bottom>
      <diagonal/>
    </border>
    <border>
      <left/>
      <right style="medium">
        <color indexed="64"/>
      </right>
      <top style="thin">
        <color indexed="8"/>
      </top>
      <bottom style="medium">
        <color indexed="64"/>
      </bottom>
      <diagonal/>
    </border>
    <border>
      <left/>
      <right/>
      <top style="thin">
        <color indexed="8"/>
      </top>
      <bottom style="medium">
        <color indexed="64"/>
      </bottom>
      <diagonal/>
    </border>
    <border>
      <left style="thin">
        <color indexed="64"/>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top style="thin">
        <color indexed="8"/>
      </top>
      <bottom style="thin">
        <color indexed="8"/>
      </bottom>
      <diagonal/>
    </border>
    <border>
      <left/>
      <right style="medium">
        <color indexed="64"/>
      </right>
      <top/>
      <bottom style="thin">
        <color indexed="8"/>
      </bottom>
      <diagonal/>
    </border>
    <border>
      <left/>
      <right/>
      <top/>
      <bottom style="thin">
        <color indexed="8"/>
      </bottom>
      <diagonal/>
    </border>
    <border>
      <left style="thin">
        <color indexed="8"/>
      </left>
      <right/>
      <top/>
      <bottom style="thin">
        <color indexed="8"/>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diagonal/>
    </border>
    <border>
      <left/>
      <right style="thin">
        <color auto="1"/>
      </right>
      <top style="medium">
        <color auto="1"/>
      </top>
      <bottom/>
      <diagonal/>
    </border>
    <border>
      <left style="medium">
        <color auto="1"/>
      </left>
      <right/>
      <top style="medium">
        <color auto="1"/>
      </top>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thin">
        <color auto="1"/>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2" fillId="0" borderId="0">
      <alignment vertical="center"/>
    </xf>
    <xf numFmtId="0" fontId="7" fillId="0" borderId="0" applyNumberFormat="0" applyFill="0" applyBorder="0" applyAlignment="0" applyProtection="0">
      <alignment vertical="top"/>
    </xf>
    <xf numFmtId="0" fontId="31" fillId="0" borderId="0"/>
    <xf numFmtId="9" fontId="31" fillId="0" borderId="0" applyFont="0" applyFill="0" applyBorder="0" applyAlignment="0" applyProtection="0">
      <alignment vertical="center"/>
    </xf>
    <xf numFmtId="0" fontId="46" fillId="0" borderId="0"/>
  </cellStyleXfs>
  <cellXfs count="1005">
    <xf numFmtId="0" fontId="0" fillId="0" borderId="0" xfId="0"/>
    <xf numFmtId="0" fontId="0" fillId="0" borderId="0" xfId="0" applyFont="1" applyFill="1"/>
    <xf numFmtId="0" fontId="8" fillId="0" borderId="37" xfId="0" applyFont="1" applyFill="1" applyBorder="1" applyAlignment="1">
      <alignment horizontal="center"/>
    </xf>
    <xf numFmtId="0" fontId="9" fillId="0" borderId="0" xfId="0" applyFont="1" applyFill="1" applyAlignment="1">
      <alignment horizontal="center"/>
    </xf>
    <xf numFmtId="0" fontId="9" fillId="0" borderId="0" xfId="0" applyFont="1" applyFill="1"/>
    <xf numFmtId="0" fontId="13" fillId="0" borderId="0" xfId="0" applyFont="1" applyFill="1" applyAlignment="1">
      <alignment horizontal="center" vertical="center" wrapText="1"/>
    </xf>
    <xf numFmtId="0" fontId="9" fillId="0" borderId="0" xfId="0" applyFont="1" applyFill="1" applyBorder="1" applyAlignment="1">
      <alignment wrapText="1"/>
    </xf>
    <xf numFmtId="0" fontId="9" fillId="0" borderId="0" xfId="0" applyFont="1" applyFill="1" applyBorder="1" applyAlignment="1">
      <alignment horizontal="center" wrapText="1"/>
    </xf>
    <xf numFmtId="0" fontId="9" fillId="0" borderId="0" xfId="0" applyFont="1" applyFill="1" applyBorder="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center" vertical="center" wrapText="1"/>
    </xf>
    <xf numFmtId="0" fontId="15" fillId="0" borderId="0" xfId="0" applyFont="1" applyFill="1" applyAlignment="1">
      <alignment horizontal="left" vertical="top" wrapText="1"/>
    </xf>
    <xf numFmtId="0" fontId="15" fillId="0" borderId="0" xfId="0" applyFont="1" applyFill="1"/>
    <xf numFmtId="0" fontId="14" fillId="0" borderId="0" xfId="0" applyFont="1" applyFill="1"/>
    <xf numFmtId="0" fontId="14" fillId="0" borderId="0" xfId="0" applyFont="1" applyFill="1" applyAlignment="1">
      <alignment vertical="center"/>
    </xf>
    <xf numFmtId="0" fontId="17" fillId="0" borderId="0" xfId="0" applyFont="1" applyFill="1" applyAlignment="1">
      <alignment horizontal="center" vertical="center"/>
    </xf>
    <xf numFmtId="0" fontId="8" fillId="0" borderId="0" xfId="0" applyFont="1" applyFill="1" applyBorder="1"/>
    <xf numFmtId="0" fontId="9" fillId="0" borderId="0" xfId="0" applyFont="1" applyFill="1" applyBorder="1"/>
    <xf numFmtId="0" fontId="9" fillId="0" borderId="0" xfId="0" applyFont="1" applyFill="1" applyAlignment="1">
      <alignment wrapText="1"/>
    </xf>
    <xf numFmtId="0" fontId="9" fillId="0" borderId="0" xfId="0" applyFont="1" applyFill="1" applyAlignment="1">
      <alignment horizontal="left" vertical="top"/>
    </xf>
    <xf numFmtId="0" fontId="9" fillId="0" borderId="0" xfId="0" applyFont="1" applyFill="1" applyAlignment="1">
      <alignment horizontal="center" wrapText="1"/>
    </xf>
    <xf numFmtId="0" fontId="9" fillId="0" borderId="0" xfId="0" applyFont="1" applyFill="1" applyAlignment="1">
      <alignment vertical="top"/>
    </xf>
    <xf numFmtId="0" fontId="16" fillId="0" borderId="0" xfId="0" applyFont="1" applyFill="1" applyBorder="1"/>
    <xf numFmtId="0" fontId="17" fillId="0" borderId="0" xfId="0" applyFont="1" applyFill="1" applyBorder="1"/>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9" fillId="0" borderId="0" xfId="0" applyFont="1" applyAlignment="1">
      <alignment horizontal="left" vertical="center" wrapText="1"/>
    </xf>
    <xf numFmtId="0" fontId="27" fillId="0" borderId="37" xfId="0" applyFont="1" applyFill="1" applyBorder="1" applyAlignment="1">
      <alignment horizontal="center"/>
    </xf>
    <xf numFmtId="0" fontId="27" fillId="0" borderId="18" xfId="0" applyFont="1" applyFill="1" applyBorder="1" applyAlignment="1">
      <alignment horizontal="center" vertical="center"/>
    </xf>
    <xf numFmtId="0" fontId="26" fillId="0" borderId="17" xfId="0" applyFont="1" applyBorder="1" applyAlignment="1">
      <alignment horizontal="center"/>
    </xf>
    <xf numFmtId="0" fontId="26" fillId="0" borderId="42" xfId="0" applyFont="1" applyBorder="1" applyAlignment="1">
      <alignment horizontal="center"/>
    </xf>
    <xf numFmtId="0" fontId="8" fillId="0" borderId="42" xfId="0" applyFont="1" applyFill="1" applyBorder="1" applyAlignment="1">
      <alignment horizontal="left" vertical="center"/>
    </xf>
    <xf numFmtId="0" fontId="27" fillId="0" borderId="42" xfId="0" applyFont="1" applyFill="1" applyBorder="1" applyAlignment="1">
      <alignment horizontal="center"/>
    </xf>
    <xf numFmtId="0" fontId="8" fillId="0" borderId="42" xfId="0" applyFont="1" applyFill="1" applyBorder="1" applyAlignment="1">
      <alignment horizontal="center"/>
    </xf>
    <xf numFmtId="0" fontId="10" fillId="0" borderId="0" xfId="0" applyFont="1" applyFill="1" applyAlignment="1">
      <alignment horizontal="center" vertical="center" wrapText="1"/>
    </xf>
    <xf numFmtId="0" fontId="16" fillId="0" borderId="34" xfId="0" applyFont="1" applyFill="1" applyBorder="1" applyAlignment="1">
      <alignment horizontal="center" vertical="center" wrapText="1"/>
    </xf>
    <xf numFmtId="0" fontId="14" fillId="0" borderId="18" xfId="0" applyFont="1" applyFill="1" applyBorder="1" applyAlignment="1"/>
    <xf numFmtId="0" fontId="14" fillId="0" borderId="21" xfId="0" applyFont="1" applyFill="1" applyBorder="1" applyAlignment="1"/>
    <xf numFmtId="0" fontId="26" fillId="0" borderId="0" xfId="0" applyFont="1" applyFill="1" applyBorder="1"/>
    <xf numFmtId="0" fontId="26" fillId="0" borderId="18" xfId="0" applyFont="1" applyFill="1" applyBorder="1" applyAlignment="1">
      <alignment vertical="top" wrapText="1"/>
    </xf>
    <xf numFmtId="0" fontId="9" fillId="0" borderId="18" xfId="0" applyFont="1" applyFill="1" applyBorder="1" applyAlignment="1"/>
    <xf numFmtId="0" fontId="26" fillId="0" borderId="0" xfId="0" applyFont="1" applyFill="1" applyBorder="1" applyAlignment="1">
      <alignment horizontal="left" vertical="top" wrapText="1"/>
    </xf>
    <xf numFmtId="0" fontId="8" fillId="0" borderId="18" xfId="0" applyFont="1" applyFill="1" applyBorder="1" applyAlignment="1">
      <alignment vertical="center" wrapText="1"/>
    </xf>
    <xf numFmtId="0" fontId="9" fillId="0" borderId="39" xfId="0" applyFont="1" applyFill="1" applyBorder="1" applyAlignment="1">
      <alignment vertical="top" wrapText="1"/>
    </xf>
    <xf numFmtId="0" fontId="9" fillId="0" borderId="39" xfId="0" applyFont="1" applyFill="1" applyBorder="1" applyAlignment="1"/>
    <xf numFmtId="0" fontId="8" fillId="0" borderId="18" xfId="0" applyFont="1" applyFill="1" applyBorder="1" applyAlignment="1">
      <alignment horizontal="left" vertical="center" wrapText="1"/>
    </xf>
    <xf numFmtId="0" fontId="8" fillId="0" borderId="18" xfId="0" applyFont="1" applyFill="1" applyBorder="1" applyAlignment="1">
      <alignment horizontal="left" vertical="center"/>
    </xf>
    <xf numFmtId="0" fontId="11" fillId="0" borderId="0" xfId="0" applyFont="1" applyFill="1" applyBorder="1" applyAlignment="1">
      <alignment horizontal="center" vertical="center" wrapText="1"/>
    </xf>
    <xf numFmtId="0" fontId="15" fillId="0" borderId="0" xfId="0" applyFont="1" applyFill="1" applyBorder="1"/>
    <xf numFmtId="0" fontId="11" fillId="0" borderId="0" xfId="0" applyFont="1" applyFill="1" applyAlignment="1">
      <alignment horizontal="left" vertical="center" wrapText="1"/>
    </xf>
    <xf numFmtId="0" fontId="15" fillId="0" borderId="0" xfId="0" applyFont="1" applyFill="1" applyBorder="1" applyAlignment="1">
      <alignment horizontal="left" vertical="top" wrapText="1"/>
    </xf>
    <xf numFmtId="0" fontId="11" fillId="0" borderId="0" xfId="0" applyFont="1" applyFill="1" applyBorder="1" applyAlignment="1">
      <alignment horizontal="left" vertical="center" wrapText="1"/>
    </xf>
    <xf numFmtId="0" fontId="10" fillId="0" borderId="0" xfId="0" applyFont="1" applyFill="1" applyAlignment="1">
      <alignment horizontal="left" vertical="center" wrapText="1"/>
    </xf>
    <xf numFmtId="0" fontId="26" fillId="0" borderId="24" xfId="0" applyFont="1" applyFill="1" applyBorder="1"/>
    <xf numFmtId="0" fontId="26" fillId="0" borderId="18" xfId="0" applyFont="1" applyFill="1" applyBorder="1" applyAlignment="1"/>
    <xf numFmtId="0" fontId="9" fillId="0" borderId="21" xfId="0" applyFont="1" applyFill="1" applyBorder="1" applyAlignment="1"/>
    <xf numFmtId="0" fontId="9" fillId="0" borderId="24" xfId="0" applyFont="1" applyFill="1" applyBorder="1" applyAlignment="1">
      <alignment horizontal="left" vertical="top" wrapText="1"/>
    </xf>
    <xf numFmtId="0" fontId="8" fillId="0" borderId="21" xfId="0" applyFont="1" applyFill="1" applyBorder="1" applyAlignment="1">
      <alignment vertical="center" wrapText="1"/>
    </xf>
    <xf numFmtId="0" fontId="9" fillId="0" borderId="21" xfId="0" applyFont="1" applyFill="1" applyBorder="1" applyAlignment="1">
      <alignment horizontal="left" vertical="top" wrapText="1"/>
    </xf>
    <xf numFmtId="0" fontId="9" fillId="0" borderId="41" xfId="0" applyFont="1" applyFill="1" applyBorder="1" applyAlignment="1"/>
    <xf numFmtId="0" fontId="8" fillId="0" borderId="21" xfId="0" applyFont="1" applyFill="1" applyBorder="1" applyAlignment="1">
      <alignment horizontal="left" vertical="center" wrapText="1"/>
    </xf>
    <xf numFmtId="0" fontId="14" fillId="0" borderId="0" xfId="0" applyFont="1" applyFill="1" applyAlignment="1">
      <alignment vertical="center" wrapText="1"/>
    </xf>
    <xf numFmtId="0" fontId="10" fillId="7" borderId="0"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0" borderId="6" xfId="1" applyFont="1" applyFill="1" applyBorder="1" applyAlignment="1" applyProtection="1">
      <alignment horizontal="center" vertical="center"/>
    </xf>
    <xf numFmtId="0" fontId="21" fillId="0" borderId="0" xfId="1" applyFont="1" applyProtection="1">
      <alignment vertical="center"/>
    </xf>
    <xf numFmtId="0" fontId="32" fillId="0" borderId="0" xfId="1" applyFont="1" applyFill="1" applyProtection="1">
      <alignment vertical="center"/>
    </xf>
    <xf numFmtId="49" fontId="32" fillId="0" borderId="0" xfId="1" applyNumberFormat="1" applyFont="1" applyFill="1" applyAlignment="1" applyProtection="1">
      <alignment horizontal="right" vertical="center"/>
    </xf>
    <xf numFmtId="0" fontId="21" fillId="0" borderId="0" xfId="1" applyFont="1" applyFill="1" applyProtection="1">
      <alignment vertical="center"/>
    </xf>
    <xf numFmtId="0" fontId="33" fillId="0" borderId="0" xfId="1" applyFont="1" applyFill="1" applyProtection="1">
      <alignment vertical="center"/>
    </xf>
    <xf numFmtId="0" fontId="34" fillId="0" borderId="0" xfId="1" applyFont="1" applyFill="1" applyAlignment="1" applyProtection="1">
      <alignment vertical="center"/>
    </xf>
    <xf numFmtId="0" fontId="10" fillId="0" borderId="0" xfId="1" applyFont="1" applyFill="1" applyProtection="1">
      <alignment vertical="center"/>
    </xf>
    <xf numFmtId="0" fontId="22" fillId="0" borderId="0" xfId="1" applyFont="1" applyFill="1" applyProtection="1">
      <alignment vertical="center"/>
    </xf>
    <xf numFmtId="0" fontId="16" fillId="0" borderId="0" xfId="0" applyFont="1" applyFill="1" applyAlignment="1" applyProtection="1">
      <alignment horizontal="center" vertical="center" wrapText="1"/>
    </xf>
    <xf numFmtId="0" fontId="35" fillId="0" borderId="0" xfId="1" applyFont="1" applyFill="1" applyBorder="1" applyAlignment="1" applyProtection="1">
      <alignment horizontal="left" vertical="center"/>
    </xf>
    <xf numFmtId="0" fontId="22" fillId="0" borderId="0" xfId="1" applyFont="1" applyFill="1" applyBorder="1" applyAlignment="1" applyProtection="1">
      <alignment vertical="center"/>
    </xf>
    <xf numFmtId="0" fontId="36" fillId="0" borderId="0" xfId="1" applyFont="1" applyFill="1" applyBorder="1" applyAlignment="1" applyProtection="1">
      <alignment vertical="center"/>
    </xf>
    <xf numFmtId="0" fontId="9" fillId="0" borderId="0" xfId="1" applyFont="1" applyFill="1" applyBorder="1" applyAlignment="1" applyProtection="1">
      <alignment vertical="center"/>
    </xf>
    <xf numFmtId="0" fontId="9" fillId="0" borderId="11" xfId="1" applyFont="1" applyFill="1" applyBorder="1" applyAlignment="1" applyProtection="1">
      <alignment horizontal="right" vertical="center"/>
    </xf>
    <xf numFmtId="0" fontId="22" fillId="0" borderId="0" xfId="1" applyFont="1" applyFill="1" applyBorder="1" applyProtection="1">
      <alignment vertical="center"/>
    </xf>
    <xf numFmtId="0" fontId="9" fillId="0" borderId="11" xfId="1" applyFont="1" applyFill="1" applyBorder="1" applyAlignment="1" applyProtection="1">
      <alignment horizontal="center" vertical="center"/>
    </xf>
    <xf numFmtId="0" fontId="9" fillId="0" borderId="2" xfId="1" applyFont="1" applyFill="1" applyBorder="1" applyAlignment="1" applyProtection="1">
      <alignment horizontal="center" vertical="center"/>
    </xf>
    <xf numFmtId="0" fontId="9" fillId="0" borderId="40" xfId="1" applyFont="1" applyFill="1" applyBorder="1" applyAlignment="1" applyProtection="1">
      <alignment vertical="center"/>
    </xf>
    <xf numFmtId="0" fontId="9" fillId="0" borderId="86" xfId="1" applyFont="1" applyFill="1" applyBorder="1" applyAlignment="1" applyProtection="1">
      <alignment vertical="center"/>
    </xf>
    <xf numFmtId="0" fontId="9" fillId="0" borderId="10" xfId="1" applyFont="1" applyFill="1" applyBorder="1" applyAlignment="1" applyProtection="1">
      <alignment horizontal="center" vertical="center"/>
    </xf>
    <xf numFmtId="0" fontId="9" fillId="4" borderId="34" xfId="1" applyFont="1" applyFill="1" applyBorder="1" applyAlignment="1" applyProtection="1">
      <alignment horizontal="left" vertical="center"/>
      <protection locked="0"/>
    </xf>
    <xf numFmtId="0" fontId="9" fillId="0" borderId="0" xfId="1" applyFont="1" applyFill="1" applyProtection="1">
      <alignment vertical="center"/>
    </xf>
    <xf numFmtId="0" fontId="9" fillId="0" borderId="0" xfId="1" applyFont="1" applyFill="1" applyBorder="1" applyProtection="1">
      <alignment vertical="center"/>
    </xf>
    <xf numFmtId="0" fontId="21" fillId="0" borderId="0" xfId="0" applyFont="1" applyFill="1" applyProtection="1"/>
    <xf numFmtId="0" fontId="9" fillId="0" borderId="0" xfId="0" applyFont="1" applyFill="1" applyAlignment="1" applyProtection="1">
      <alignment vertical="center"/>
    </xf>
    <xf numFmtId="0" fontId="37" fillId="0" borderId="0" xfId="0" applyFont="1" applyFill="1" applyBorder="1" applyAlignment="1" applyProtection="1">
      <alignment horizontal="center" vertical="center" wrapText="1"/>
    </xf>
    <xf numFmtId="0" fontId="21" fillId="0" borderId="0" xfId="0" applyFont="1" applyFill="1" applyAlignment="1" applyProtection="1">
      <alignment horizontal="left" vertical="top" wrapText="1"/>
    </xf>
    <xf numFmtId="0" fontId="9" fillId="0" borderId="0" xfId="1" applyFont="1" applyFill="1" applyAlignment="1" applyProtection="1">
      <alignment vertical="center"/>
    </xf>
    <xf numFmtId="0" fontId="9" fillId="0" borderId="0" xfId="1" applyFont="1" applyProtection="1">
      <alignment vertical="center"/>
    </xf>
    <xf numFmtId="0" fontId="22" fillId="0" borderId="0" xfId="1" applyFont="1" applyFill="1" applyAlignment="1" applyProtection="1">
      <alignment horizontal="center" vertical="center"/>
    </xf>
    <xf numFmtId="0" fontId="23" fillId="0" borderId="0" xfId="1" applyFont="1" applyProtection="1">
      <alignment vertical="center"/>
    </xf>
    <xf numFmtId="0" fontId="23" fillId="0" borderId="0" xfId="1" applyFont="1" applyFill="1" applyProtection="1">
      <alignment vertical="center"/>
    </xf>
    <xf numFmtId="0" fontId="9" fillId="0" borderId="0" xfId="0" applyFont="1" applyFill="1" applyAlignment="1">
      <alignment horizontal="center" vertical="center"/>
    </xf>
    <xf numFmtId="0" fontId="15" fillId="0" borderId="0" xfId="0" applyFont="1" applyFill="1" applyAlignment="1">
      <alignment horizontal="center" vertical="center"/>
    </xf>
    <xf numFmtId="0" fontId="9" fillId="7" borderId="0" xfId="0" applyFont="1" applyFill="1" applyBorder="1" applyAlignment="1">
      <alignment horizontal="center" vertical="center"/>
    </xf>
    <xf numFmtId="0" fontId="11"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26" fillId="10" borderId="23" xfId="0" applyFont="1" applyFill="1" applyBorder="1" applyAlignment="1">
      <alignment vertical="top" wrapText="1"/>
    </xf>
    <xf numFmtId="0" fontId="9" fillId="0" borderId="18"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0" xfId="1" applyFont="1" applyFill="1" applyBorder="1" applyAlignment="1" applyProtection="1">
      <alignment horizontal="center" vertical="center"/>
    </xf>
    <xf numFmtId="0" fontId="9" fillId="0" borderId="30" xfId="1" applyFont="1" applyFill="1" applyBorder="1" applyAlignment="1" applyProtection="1">
      <alignment horizontal="left" vertical="center"/>
      <protection locked="0"/>
    </xf>
    <xf numFmtId="0" fontId="41" fillId="0" borderId="0" xfId="0" applyFont="1" applyFill="1" applyBorder="1"/>
    <xf numFmtId="0" fontId="24" fillId="0" borderId="0" xfId="0" applyFont="1" applyFill="1" applyAlignment="1">
      <alignment horizontal="center"/>
    </xf>
    <xf numFmtId="0" fontId="24" fillId="0" borderId="0" xfId="0" applyFont="1" applyFill="1"/>
    <xf numFmtId="0" fontId="43" fillId="0" borderId="0" xfId="0" applyFont="1" applyFill="1" applyAlignment="1">
      <alignment horizontal="center" vertical="center" wrapText="1"/>
    </xf>
    <xf numFmtId="0" fontId="24" fillId="0" borderId="0" xfId="0" applyFont="1" applyFill="1" applyAlignment="1">
      <alignment wrapText="1"/>
    </xf>
    <xf numFmtId="0" fontId="24" fillId="0" borderId="0" xfId="0" applyFont="1" applyFill="1" applyAlignment="1">
      <alignment horizontal="left" vertical="top"/>
    </xf>
    <xf numFmtId="0" fontId="24" fillId="0" borderId="0" xfId="0" applyFont="1" applyFill="1" applyAlignment="1">
      <alignment horizontal="center" wrapText="1"/>
    </xf>
    <xf numFmtId="0" fontId="24" fillId="0" borderId="0" xfId="0" applyFont="1" applyFill="1" applyAlignment="1">
      <alignment vertical="top"/>
    </xf>
    <xf numFmtId="0" fontId="24" fillId="7" borderId="0" xfId="0" applyFont="1" applyFill="1" applyBorder="1" applyAlignment="1">
      <alignment horizontal="center" vertical="center"/>
    </xf>
    <xf numFmtId="0" fontId="24" fillId="0" borderId="0" xfId="0" applyFont="1" applyFill="1" applyAlignment="1">
      <alignment horizontal="center" vertical="center" wrapText="1"/>
    </xf>
    <xf numFmtId="0" fontId="9" fillId="0" borderId="0" xfId="1" applyFont="1" applyFill="1" applyAlignment="1" applyProtection="1">
      <alignment horizontal="center" vertical="center"/>
    </xf>
    <xf numFmtId="0" fontId="9" fillId="0" borderId="54" xfId="1" applyFont="1" applyBorder="1" applyAlignment="1" applyProtection="1">
      <alignment horizontal="center" vertical="center"/>
    </xf>
    <xf numFmtId="0" fontId="9" fillId="0" borderId="22" xfId="1" applyFont="1" applyBorder="1" applyAlignment="1" applyProtection="1">
      <alignment horizontal="center" vertical="center"/>
    </xf>
    <xf numFmtId="0" fontId="9" fillId="0" borderId="27" xfId="1" applyFont="1" applyBorder="1" applyAlignment="1" applyProtection="1">
      <alignment horizontal="center" vertical="center"/>
    </xf>
    <xf numFmtId="0" fontId="9" fillId="0" borderId="47" xfId="1" applyFont="1" applyBorder="1" applyAlignment="1" applyProtection="1">
      <alignment horizontal="center" vertical="center"/>
    </xf>
    <xf numFmtId="0" fontId="9" fillId="0" borderId="57" xfId="1" applyFont="1" applyBorder="1" applyAlignment="1" applyProtection="1">
      <alignment horizontal="center" vertical="center"/>
    </xf>
    <xf numFmtId="0" fontId="9" fillId="0" borderId="53" xfId="1" applyFont="1" applyBorder="1" applyAlignment="1" applyProtection="1">
      <alignment horizontal="center" vertical="center"/>
    </xf>
    <xf numFmtId="0" fontId="15" fillId="0" borderId="0" xfId="0" applyFont="1" applyFill="1" applyAlignment="1"/>
    <xf numFmtId="0" fontId="16" fillId="0" borderId="0" xfId="0" applyFont="1" applyFill="1" applyBorder="1" applyAlignment="1">
      <alignment vertical="top"/>
    </xf>
    <xf numFmtId="0" fontId="11" fillId="0" borderId="0" xfId="0" applyFont="1" applyFill="1" applyAlignment="1">
      <alignment horizontal="center" vertical="top" wrapText="1"/>
    </xf>
    <xf numFmtId="0" fontId="15" fillId="0" borderId="0" xfId="0" applyFont="1" applyFill="1" applyAlignment="1">
      <alignment vertical="top"/>
    </xf>
    <xf numFmtId="0" fontId="11"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Alignment="1">
      <alignment horizontal="left" vertical="top" wrapText="1"/>
    </xf>
    <xf numFmtId="0" fontId="9" fillId="4" borderId="6" xfId="1" applyFont="1" applyFill="1" applyBorder="1" applyAlignment="1" applyProtection="1">
      <alignment horizontal="left" vertical="center"/>
      <protection locked="0"/>
    </xf>
    <xf numFmtId="0" fontId="9" fillId="4" borderId="1" xfId="1" applyFont="1" applyFill="1" applyBorder="1" applyAlignment="1" applyProtection="1">
      <alignment horizontal="left" vertical="center"/>
      <protection locked="0"/>
    </xf>
    <xf numFmtId="0" fontId="9" fillId="0" borderId="6" xfId="0" applyFont="1" applyFill="1" applyBorder="1" applyAlignment="1">
      <alignment horizontal="center" vertical="center" wrapText="1"/>
    </xf>
    <xf numFmtId="0" fontId="26" fillId="0" borderId="7" xfId="0" applyFont="1" applyFill="1" applyBorder="1" applyAlignment="1" applyProtection="1">
      <alignment horizontal="left" vertical="top" wrapText="1"/>
      <protection locked="0"/>
    </xf>
    <xf numFmtId="0" fontId="9" fillId="0" borderId="0" xfId="0" applyFont="1"/>
    <xf numFmtId="0" fontId="15" fillId="10" borderId="6" xfId="0" applyFont="1" applyFill="1" applyBorder="1" applyAlignment="1">
      <alignment horizontal="center" vertical="top" wrapText="1"/>
    </xf>
    <xf numFmtId="0" fontId="15" fillId="10" borderId="6" xfId="0" applyFont="1" applyFill="1" applyBorder="1" applyAlignment="1">
      <alignment horizontal="center" vertical="top"/>
    </xf>
    <xf numFmtId="0" fontId="15" fillId="0" borderId="0" xfId="0" applyFont="1"/>
    <xf numFmtId="0" fontId="9" fillId="10" borderId="6" xfId="0" applyFont="1" applyFill="1" applyBorder="1" applyAlignment="1">
      <alignment horizontal="left" vertical="top" wrapText="1"/>
    </xf>
    <xf numFmtId="0" fontId="9" fillId="10" borderId="6" xfId="0" applyFont="1" applyFill="1" applyBorder="1" applyAlignment="1">
      <alignment horizontal="center" vertical="top"/>
    </xf>
    <xf numFmtId="0" fontId="9" fillId="0" borderId="6" xfId="0" applyFont="1" applyBorder="1" applyAlignment="1">
      <alignment horizontal="center" vertical="top" wrapText="1"/>
    </xf>
    <xf numFmtId="0" fontId="9" fillId="0" borderId="6" xfId="0" applyFont="1" applyBorder="1" applyAlignment="1">
      <alignment horizontal="center" vertical="top"/>
    </xf>
    <xf numFmtId="0" fontId="9" fillId="0" borderId="6"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center" vertical="top"/>
    </xf>
    <xf numFmtId="0" fontId="9" fillId="0" borderId="0" xfId="0" applyFont="1" applyAlignment="1">
      <alignment horizontal="center" vertical="top" wrapText="1"/>
    </xf>
    <xf numFmtId="0" fontId="15" fillId="10" borderId="6" xfId="0" applyFont="1" applyFill="1" applyBorder="1" applyAlignment="1" applyProtection="1">
      <alignment horizontal="center" vertical="top" wrapText="1"/>
    </xf>
    <xf numFmtId="0" fontId="45" fillId="10" borderId="6" xfId="0" applyFont="1" applyFill="1" applyBorder="1" applyAlignment="1" applyProtection="1">
      <alignment horizontal="center" vertical="top"/>
    </xf>
    <xf numFmtId="0" fontId="26" fillId="7" borderId="22" xfId="0" applyFont="1" applyFill="1" applyBorder="1" applyAlignment="1">
      <alignment horizontal="center" vertical="center" textRotation="180" wrapText="1"/>
    </xf>
    <xf numFmtId="0" fontId="26" fillId="7" borderId="22" xfId="0" applyFont="1" applyFill="1" applyBorder="1" applyAlignment="1" applyProtection="1">
      <alignment horizontal="center" vertical="center" textRotation="180" wrapText="1"/>
      <protection locked="0"/>
    </xf>
    <xf numFmtId="0" fontId="45" fillId="0" borderId="4" xfId="0" applyFont="1" applyFill="1" applyBorder="1" applyAlignment="1" applyProtection="1">
      <alignment horizontal="left" vertical="center" wrapText="1"/>
    </xf>
    <xf numFmtId="0" fontId="9" fillId="0" borderId="59"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3" borderId="31" xfId="1" applyNumberFormat="1" applyFont="1" applyFill="1" applyBorder="1" applyAlignment="1" applyProtection="1">
      <alignment horizontal="center" vertical="center" wrapText="1"/>
    </xf>
    <xf numFmtId="0" fontId="9" fillId="3" borderId="40" xfId="1" applyNumberFormat="1" applyFont="1" applyFill="1" applyBorder="1" applyAlignment="1" applyProtection="1">
      <alignment horizontal="center" vertical="center"/>
    </xf>
    <xf numFmtId="0" fontId="9" fillId="0" borderId="0" xfId="1" applyFont="1" applyBorder="1" applyAlignment="1" applyProtection="1">
      <alignment horizontal="center" vertical="center"/>
    </xf>
    <xf numFmtId="0" fontId="9" fillId="3" borderId="91" xfId="1" applyNumberFormat="1" applyFont="1" applyFill="1" applyBorder="1" applyAlignment="1" applyProtection="1">
      <alignment horizontal="center" vertical="center" wrapText="1"/>
    </xf>
    <xf numFmtId="0" fontId="8" fillId="14" borderId="105" xfId="3" applyNumberFormat="1" applyFont="1" applyFill="1" applyBorder="1" applyAlignment="1" applyProtection="1">
      <alignment horizontal="center" vertical="center" wrapText="1"/>
    </xf>
    <xf numFmtId="0" fontId="9" fillId="10" borderId="58" xfId="3" applyNumberFormat="1" applyFont="1" applyFill="1" applyBorder="1" applyAlignment="1" applyProtection="1">
      <alignment horizontal="center" vertical="center" wrapText="1"/>
    </xf>
    <xf numFmtId="0" fontId="9" fillId="10" borderId="58" xfId="1" applyNumberFormat="1" applyFont="1" applyFill="1" applyBorder="1" applyAlignment="1" applyProtection="1">
      <alignment horizontal="center" vertical="center"/>
    </xf>
    <xf numFmtId="0" fontId="9" fillId="10" borderId="50" xfId="1" applyFont="1" applyFill="1" applyBorder="1" applyAlignment="1" applyProtection="1">
      <alignment horizontal="center" vertical="center"/>
    </xf>
    <xf numFmtId="0" fontId="9" fillId="10" borderId="97" xfId="1" applyFont="1" applyFill="1" applyBorder="1" applyAlignment="1" applyProtection="1">
      <alignment horizontal="center" vertical="center"/>
    </xf>
    <xf numFmtId="0" fontId="9" fillId="10" borderId="63" xfId="1" applyFont="1" applyFill="1" applyBorder="1" applyAlignment="1" applyProtection="1">
      <alignment horizontal="center" vertical="center"/>
    </xf>
    <xf numFmtId="0" fontId="9" fillId="10" borderId="58" xfId="1" applyFont="1" applyFill="1" applyBorder="1" applyAlignment="1" applyProtection="1">
      <alignment horizontal="center" vertical="center"/>
    </xf>
    <xf numFmtId="0" fontId="9" fillId="3" borderId="26" xfId="3" applyNumberFormat="1" applyFont="1" applyFill="1" applyBorder="1" applyAlignment="1" applyProtection="1">
      <alignment horizontal="center" vertical="center" wrapText="1"/>
    </xf>
    <xf numFmtId="0" fontId="9" fillId="3" borderId="22" xfId="3" applyNumberFormat="1" applyFont="1" applyFill="1" applyBorder="1" applyAlignment="1" applyProtection="1">
      <alignment horizontal="center" vertical="center" wrapText="1"/>
    </xf>
    <xf numFmtId="0" fontId="9" fillId="0" borderId="22" xfId="0" applyFont="1" applyBorder="1" applyAlignment="1">
      <alignment horizontal="center" vertical="center"/>
    </xf>
    <xf numFmtId="0" fontId="9" fillId="0" borderId="47" xfId="0" applyFont="1" applyBorder="1" applyAlignment="1">
      <alignment horizontal="center" vertical="center"/>
    </xf>
    <xf numFmtId="0" fontId="9" fillId="0" borderId="58" xfId="3" applyNumberFormat="1" applyFont="1" applyFill="1" applyBorder="1" applyAlignment="1" applyProtection="1">
      <alignment horizontal="center" vertical="center" wrapText="1"/>
    </xf>
    <xf numFmtId="0" fontId="9" fillId="0" borderId="58" xfId="0" applyFont="1" applyBorder="1" applyAlignment="1">
      <alignment horizontal="center" vertical="center"/>
    </xf>
    <xf numFmtId="0" fontId="9" fillId="0" borderId="97" xfId="0" applyFont="1" applyBorder="1" applyAlignment="1">
      <alignment horizontal="center" vertical="center"/>
    </xf>
    <xf numFmtId="0" fontId="9" fillId="0" borderId="63" xfId="0" applyFont="1" applyBorder="1" applyAlignment="1">
      <alignment horizontal="center" vertical="center"/>
    </xf>
    <xf numFmtId="0" fontId="9" fillId="10" borderId="22" xfId="3" applyNumberFormat="1" applyFont="1" applyFill="1" applyBorder="1" applyAlignment="1" applyProtection="1">
      <alignment horizontal="center" vertical="center" wrapText="1"/>
    </xf>
    <xf numFmtId="0" fontId="9" fillId="10" borderId="22" xfId="1" applyNumberFormat="1" applyFont="1" applyFill="1" applyBorder="1" applyAlignment="1" applyProtection="1">
      <alignment horizontal="center" vertical="center"/>
    </xf>
    <xf numFmtId="0" fontId="9" fillId="10" borderId="27" xfId="1" applyFont="1" applyFill="1" applyBorder="1" applyAlignment="1" applyProtection="1">
      <alignment horizontal="center" vertical="center"/>
    </xf>
    <xf numFmtId="0" fontId="9" fillId="10" borderId="47" xfId="1" applyFont="1" applyFill="1" applyBorder="1" applyAlignment="1" applyProtection="1">
      <alignment horizontal="center" vertical="center"/>
    </xf>
    <xf numFmtId="0" fontId="9" fillId="10" borderId="57" xfId="1" applyFont="1" applyFill="1" applyBorder="1" applyAlignment="1" applyProtection="1">
      <alignment horizontal="center" vertical="center"/>
    </xf>
    <xf numFmtId="0" fontId="9" fillId="10" borderId="22" xfId="1" applyFont="1" applyFill="1" applyBorder="1" applyAlignment="1" applyProtection="1">
      <alignment horizontal="center" vertical="center"/>
    </xf>
    <xf numFmtId="0" fontId="9" fillId="0" borderId="22" xfId="3" applyNumberFormat="1" applyFont="1" applyFill="1" applyBorder="1" applyAlignment="1" applyProtection="1">
      <alignment horizontal="center" vertical="center" wrapText="1"/>
    </xf>
    <xf numFmtId="0" fontId="9" fillId="0" borderId="57" xfId="0" applyFont="1" applyBorder="1" applyAlignment="1">
      <alignment horizontal="center" vertical="center"/>
    </xf>
    <xf numFmtId="0" fontId="9" fillId="3" borderId="58" xfId="3" applyNumberFormat="1" applyFont="1" applyFill="1" applyBorder="1" applyAlignment="1" applyProtection="1">
      <alignment horizontal="center" vertical="center" wrapText="1"/>
    </xf>
    <xf numFmtId="0" fontId="9" fillId="3" borderId="39" xfId="1" applyNumberFormat="1" applyFont="1" applyFill="1" applyBorder="1" applyAlignment="1" applyProtection="1">
      <alignment horizontal="center" vertical="center" wrapText="1"/>
    </xf>
    <xf numFmtId="0" fontId="9" fillId="10" borderId="63" xfId="0" quotePrefix="1" applyFont="1" applyFill="1" applyBorder="1" applyAlignment="1">
      <alignment horizontal="center" vertical="center"/>
    </xf>
    <xf numFmtId="0" fontId="9" fillId="10" borderId="57" xfId="0" quotePrefix="1" applyFont="1" applyFill="1" applyBorder="1" applyAlignment="1">
      <alignment horizontal="center" vertical="center"/>
    </xf>
    <xf numFmtId="0" fontId="9" fillId="0" borderId="38" xfId="1" applyFont="1" applyFill="1" applyBorder="1" applyProtection="1">
      <alignment vertical="center"/>
    </xf>
    <xf numFmtId="0" fontId="9" fillId="0" borderId="38" xfId="1" applyFont="1" applyFill="1" applyBorder="1" applyAlignment="1" applyProtection="1">
      <alignment horizontal="center" vertical="center"/>
    </xf>
    <xf numFmtId="0" fontId="9" fillId="3" borderId="22" xfId="3" quotePrefix="1" applyNumberFormat="1" applyFont="1" applyFill="1" applyBorder="1" applyAlignment="1" applyProtection="1">
      <alignment horizontal="center" vertical="center" wrapText="1"/>
    </xf>
    <xf numFmtId="0" fontId="9" fillId="10" borderId="22" xfId="3" quotePrefix="1" applyNumberFormat="1" applyFont="1" applyFill="1" applyBorder="1" applyAlignment="1" applyProtection="1">
      <alignment horizontal="center" vertical="center" wrapText="1"/>
    </xf>
    <xf numFmtId="0" fontId="9" fillId="17" borderId="22" xfId="3" applyNumberFormat="1" applyFont="1" applyFill="1" applyBorder="1" applyAlignment="1" applyProtection="1">
      <alignment horizontal="center" vertical="center" wrapText="1"/>
    </xf>
    <xf numFmtId="0" fontId="9" fillId="14" borderId="105" xfId="3" applyNumberFormat="1" applyFont="1" applyFill="1" applyBorder="1" applyAlignment="1" applyProtection="1">
      <alignment horizontal="center" vertical="center" wrapText="1"/>
    </xf>
    <xf numFmtId="0" fontId="9" fillId="3" borderId="4" xfId="3" applyNumberFormat="1" applyFont="1" applyFill="1" applyBorder="1" applyAlignment="1" applyProtection="1">
      <alignment horizontal="center" vertical="center" wrapText="1"/>
    </xf>
    <xf numFmtId="0" fontId="9" fillId="3" borderId="31" xfId="3" applyNumberFormat="1" applyFont="1" applyFill="1" applyBorder="1" applyAlignment="1" applyProtection="1">
      <alignment horizontal="center" vertical="center" wrapText="1"/>
    </xf>
    <xf numFmtId="0" fontId="9" fillId="0" borderId="91" xfId="0" applyFont="1" applyBorder="1" applyAlignment="1">
      <alignment horizontal="center" vertical="center"/>
    </xf>
    <xf numFmtId="0" fontId="9" fillId="0" borderId="31" xfId="0" applyFont="1" applyBorder="1" applyAlignment="1">
      <alignment horizontal="center" vertical="center"/>
    </xf>
    <xf numFmtId="0" fontId="9" fillId="0" borderId="110" xfId="0" applyFont="1" applyBorder="1" applyAlignment="1">
      <alignment horizontal="center" vertical="center"/>
    </xf>
    <xf numFmtId="0" fontId="39" fillId="13" borderId="95" xfId="3" applyNumberFormat="1" applyFont="1" applyFill="1" applyBorder="1" applyAlignment="1" applyProtection="1">
      <alignment horizontal="center" vertical="center" wrapText="1"/>
    </xf>
    <xf numFmtId="0" fontId="9" fillId="0" borderId="111" xfId="1" applyFont="1" applyBorder="1" applyAlignment="1" applyProtection="1">
      <alignment horizontal="center" vertical="center"/>
    </xf>
    <xf numFmtId="0" fontId="9" fillId="0" borderId="112" xfId="1" applyFont="1" applyBorder="1" applyAlignment="1" applyProtection="1">
      <alignment horizontal="center" vertical="center"/>
    </xf>
    <xf numFmtId="0" fontId="9" fillId="3" borderId="65" xfId="1" applyFont="1" applyFill="1" applyBorder="1" applyAlignment="1" applyProtection="1">
      <alignment horizontal="center" vertical="center"/>
    </xf>
    <xf numFmtId="0" fontId="9" fillId="0" borderId="113" xfId="1" applyFont="1" applyBorder="1" applyAlignment="1" applyProtection="1">
      <alignment horizontal="center" vertical="center"/>
    </xf>
    <xf numFmtId="0" fontId="39" fillId="12" borderId="26" xfId="3" applyNumberFormat="1" applyFont="1" applyFill="1" applyBorder="1" applyAlignment="1" applyProtection="1">
      <alignment horizontal="center" vertical="center" wrapText="1"/>
    </xf>
    <xf numFmtId="0" fontId="0" fillId="0" borderId="0" xfId="0" applyFont="1" applyFill="1" applyBorder="1" applyAlignment="1" applyProtection="1">
      <alignment vertical="center" wrapText="1"/>
    </xf>
    <xf numFmtId="0" fontId="8" fillId="0" borderId="0" xfId="0" applyFont="1" applyFill="1" applyBorder="1" applyProtection="1"/>
    <xf numFmtId="0" fontId="8" fillId="0" borderId="0" xfId="0" applyFont="1" applyFill="1" applyBorder="1" applyAlignment="1" applyProtection="1">
      <alignment horizontal="center"/>
    </xf>
    <xf numFmtId="0" fontId="9" fillId="0" borderId="0" xfId="0" applyFont="1" applyFill="1" applyProtection="1"/>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wrapText="1"/>
    </xf>
    <xf numFmtId="0" fontId="9" fillId="0" borderId="0" xfId="0" applyFont="1" applyFill="1" applyBorder="1" applyAlignment="1" applyProtection="1">
      <alignment horizontal="center" wrapText="1"/>
    </xf>
    <xf numFmtId="0" fontId="9" fillId="0" borderId="0" xfId="0" applyFont="1" applyFill="1" applyAlignment="1" applyProtection="1">
      <alignment vertical="top" wrapText="1"/>
    </xf>
    <xf numFmtId="0" fontId="9" fillId="7" borderId="0" xfId="0" applyFont="1" applyFill="1" applyBorder="1" applyAlignment="1" applyProtection="1">
      <alignment horizontal="center" vertical="center" wrapText="1"/>
    </xf>
    <xf numFmtId="0" fontId="10" fillId="0" borderId="0" xfId="0" applyFont="1" applyFill="1" applyAlignment="1" applyProtection="1">
      <alignment horizontal="center" vertical="center"/>
    </xf>
    <xf numFmtId="0" fontId="9" fillId="0" borderId="0" xfId="0" applyFont="1" applyFill="1" applyAlignment="1" applyProtection="1">
      <alignment horizontal="left" vertical="top" wrapText="1"/>
    </xf>
    <xf numFmtId="0" fontId="10" fillId="0" borderId="0" xfId="0" applyFont="1" applyFill="1" applyAlignment="1" applyProtection="1">
      <alignment horizontal="center" vertical="center" wrapText="1"/>
    </xf>
    <xf numFmtId="0" fontId="0" fillId="0" borderId="0" xfId="0" applyFont="1" applyFill="1" applyProtection="1"/>
    <xf numFmtId="0" fontId="4"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ont="1" applyFill="1" applyBorder="1" applyProtection="1"/>
    <xf numFmtId="0" fontId="0" fillId="0" borderId="0" xfId="0" applyFont="1" applyFill="1" applyBorder="1" applyAlignment="1" applyProtection="1">
      <alignment horizontal="center" vertical="center" textRotation="255" wrapText="1"/>
    </xf>
    <xf numFmtId="0" fontId="0"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center"/>
    </xf>
    <xf numFmtId="0" fontId="0" fillId="0" borderId="0" xfId="0" applyFill="1" applyBorder="1" applyAlignment="1" applyProtection="1">
      <alignment horizontal="left" vertical="top" wrapText="1"/>
    </xf>
    <xf numFmtId="0" fontId="6" fillId="0" borderId="0" xfId="0" applyFont="1" applyFill="1" applyBorder="1" applyAlignment="1" applyProtection="1">
      <alignment horizontal="center" vertical="center" wrapText="1"/>
    </xf>
    <xf numFmtId="0" fontId="0" fillId="7" borderId="0"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textRotation="255" wrapText="1"/>
    </xf>
    <xf numFmtId="0" fontId="26"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xf>
    <xf numFmtId="0" fontId="26" fillId="0" borderId="0" xfId="0" applyFont="1" applyFill="1" applyBorder="1" applyAlignment="1" applyProtection="1">
      <alignment wrapText="1"/>
    </xf>
    <xf numFmtId="0" fontId="26"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left" vertical="top" wrapText="1"/>
    </xf>
    <xf numFmtId="0" fontId="28" fillId="0" borderId="0" xfId="0" applyFont="1" applyFill="1" applyBorder="1" applyAlignment="1" applyProtection="1">
      <alignment horizontal="center" vertical="center" wrapText="1"/>
    </xf>
    <xf numFmtId="0" fontId="26" fillId="0" borderId="30" xfId="0" applyFont="1" applyFill="1" applyBorder="1" applyAlignment="1" applyProtection="1">
      <alignment horizontal="left" vertical="top" wrapText="1"/>
    </xf>
    <xf numFmtId="0" fontId="9" fillId="0" borderId="0" xfId="0" applyFont="1" applyFill="1" applyBorder="1" applyProtection="1"/>
    <xf numFmtId="0" fontId="0" fillId="0" borderId="0" xfId="0" applyFont="1" applyFill="1" applyBorder="1" applyAlignment="1" applyProtection="1">
      <alignment vertical="top"/>
    </xf>
    <xf numFmtId="0" fontId="0" fillId="0" borderId="0" xfId="0" applyNumberFormat="1" applyFill="1" applyBorder="1" applyAlignment="1" applyProtection="1">
      <alignment horizontal="left" vertical="top" wrapText="1"/>
    </xf>
    <xf numFmtId="0" fontId="0" fillId="0" borderId="0" xfId="0" applyNumberFormat="1" applyFont="1" applyFill="1" applyBorder="1" applyAlignment="1" applyProtection="1">
      <alignment horizontal="left" vertical="top" wrapText="1"/>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xf>
    <xf numFmtId="0" fontId="0" fillId="0" borderId="0" xfId="0" applyFont="1" applyFill="1" applyBorder="1" applyAlignment="1" applyProtection="1"/>
    <xf numFmtId="0" fontId="3"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top"/>
    </xf>
    <xf numFmtId="0" fontId="24" fillId="0" borderId="15" xfId="0" applyFont="1" applyFill="1" applyBorder="1" applyAlignment="1" applyProtection="1">
      <alignment horizontal="center" wrapText="1"/>
    </xf>
    <xf numFmtId="0" fontId="41" fillId="0" borderId="0" xfId="0" applyFont="1" applyFill="1" applyBorder="1" applyProtection="1"/>
    <xf numFmtId="0" fontId="41" fillId="0" borderId="15" xfId="0" applyFont="1" applyFill="1" applyBorder="1" applyAlignment="1" applyProtection="1">
      <alignment horizontal="left" vertical="center"/>
    </xf>
    <xf numFmtId="0" fontId="24" fillId="0" borderId="15" xfId="0" applyFont="1" applyFill="1" applyBorder="1" applyProtection="1"/>
    <xf numFmtId="0" fontId="24" fillId="0" borderId="15" xfId="0" applyFont="1" applyFill="1" applyBorder="1" applyAlignment="1" applyProtection="1">
      <alignment horizontal="center" vertical="center" wrapText="1"/>
    </xf>
    <xf numFmtId="0" fontId="24" fillId="0" borderId="0" xfId="0" applyFont="1" applyFill="1" applyBorder="1" applyAlignment="1" applyProtection="1">
      <alignment wrapText="1"/>
    </xf>
    <xf numFmtId="0" fontId="24" fillId="0" borderId="15" xfId="0" applyFont="1" applyFill="1" applyBorder="1" applyAlignment="1" applyProtection="1">
      <alignment vertical="top" wrapText="1"/>
    </xf>
    <xf numFmtId="0" fontId="24" fillId="7" borderId="101" xfId="0" applyFont="1" applyFill="1" applyBorder="1" applyAlignment="1" applyProtection="1">
      <alignment horizontal="center" vertical="center" wrapText="1"/>
    </xf>
    <xf numFmtId="0" fontId="42" fillId="0" borderId="101" xfId="0" applyFont="1" applyFill="1" applyBorder="1" applyAlignment="1" applyProtection="1">
      <alignment horizontal="center" vertical="center"/>
    </xf>
    <xf numFmtId="0" fontId="24" fillId="0" borderId="15" xfId="0" applyFont="1" applyFill="1" applyBorder="1" applyAlignment="1" applyProtection="1">
      <alignment horizontal="left" vertical="top" wrapText="1"/>
    </xf>
    <xf numFmtId="0" fontId="42" fillId="0" borderId="101" xfId="0" applyFont="1" applyFill="1" applyBorder="1" applyAlignment="1" applyProtection="1">
      <alignment horizontal="center" vertical="center" wrapText="1"/>
    </xf>
    <xf numFmtId="0" fontId="42" fillId="0" borderId="15" xfId="0" applyFont="1" applyFill="1" applyBorder="1" applyAlignment="1" applyProtection="1">
      <alignment horizontal="center" vertical="center" wrapText="1"/>
    </xf>
    <xf numFmtId="0" fontId="24" fillId="0" borderId="0" xfId="0" applyFont="1" applyFill="1" applyBorder="1" applyProtection="1"/>
    <xf numFmtId="0" fontId="41"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wrapText="1"/>
    </xf>
    <xf numFmtId="0" fontId="24" fillId="0" borderId="0" xfId="0" applyFont="1" applyFill="1" applyBorder="1" applyAlignment="1" applyProtection="1">
      <alignment vertical="top" wrapText="1"/>
    </xf>
    <xf numFmtId="0" fontId="24" fillId="7" borderId="0"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top" wrapText="1"/>
    </xf>
    <xf numFmtId="0" fontId="42" fillId="0" borderId="0" xfId="0" applyFont="1" applyFill="1" applyBorder="1" applyAlignment="1" applyProtection="1">
      <alignment horizontal="center" vertical="center" wrapText="1"/>
    </xf>
    <xf numFmtId="0" fontId="24" fillId="0" borderId="0" xfId="0" applyFont="1" applyFill="1" applyAlignment="1" applyProtection="1">
      <alignment horizontal="center"/>
    </xf>
    <xf numFmtId="0" fontId="24" fillId="0" borderId="0" xfId="0" applyFont="1" applyFill="1" applyProtection="1"/>
    <xf numFmtId="0" fontId="43" fillId="0" borderId="0" xfId="0" applyFont="1" applyFill="1" applyAlignment="1" applyProtection="1">
      <alignment horizontal="center" vertical="center" wrapText="1"/>
    </xf>
    <xf numFmtId="0" fontId="24" fillId="0" borderId="0" xfId="0" applyFont="1" applyFill="1" applyAlignment="1" applyProtection="1">
      <alignment wrapText="1"/>
    </xf>
    <xf numFmtId="0" fontId="40" fillId="3" borderId="0" xfId="0" applyFont="1" applyFill="1" applyAlignment="1" applyProtection="1">
      <alignment vertical="top"/>
    </xf>
    <xf numFmtId="0" fontId="40" fillId="7" borderId="0" xfId="0" applyFont="1" applyFill="1" applyBorder="1" applyAlignment="1" applyProtection="1">
      <alignment horizontal="center" vertical="center"/>
    </xf>
    <xf numFmtId="0" fontId="24" fillId="3" borderId="0" xfId="0" applyFont="1" applyFill="1" applyAlignment="1" applyProtection="1">
      <alignment horizontal="center" vertical="center" wrapText="1"/>
    </xf>
    <xf numFmtId="0" fontId="24" fillId="0" borderId="0" xfId="0" applyFont="1" applyFill="1" applyAlignment="1" applyProtection="1">
      <alignment horizontal="left" vertical="top"/>
    </xf>
    <xf numFmtId="0" fontId="24" fillId="0" borderId="0" xfId="0" applyFont="1" applyFill="1" applyAlignment="1" applyProtection="1">
      <alignment horizontal="center" wrapText="1"/>
    </xf>
    <xf numFmtId="0" fontId="24" fillId="0" borderId="0" xfId="0" applyFont="1" applyFill="1" applyAlignment="1" applyProtection="1">
      <alignment vertical="top"/>
    </xf>
    <xf numFmtId="0" fontId="24" fillId="3" borderId="0" xfId="0" applyFont="1" applyFill="1" applyAlignment="1" applyProtection="1">
      <alignment vertical="top"/>
    </xf>
    <xf numFmtId="0" fontId="24" fillId="7" borderId="0" xfId="0" applyFont="1" applyFill="1" applyBorder="1" applyAlignment="1" applyProtection="1">
      <alignment horizontal="center" vertical="center"/>
    </xf>
    <xf numFmtId="0" fontId="44" fillId="0" borderId="0" xfId="0" applyFont="1" applyFill="1" applyAlignment="1" applyProtection="1">
      <alignment horizontal="center" vertical="center" wrapText="1"/>
    </xf>
    <xf numFmtId="0" fontId="24" fillId="0" borderId="0" xfId="0" applyFont="1" applyFill="1" applyAlignment="1" applyProtection="1">
      <alignment horizontal="center" vertical="center" wrapText="1"/>
    </xf>
    <xf numFmtId="0" fontId="53" fillId="15" borderId="0" xfId="0" applyFont="1" applyFill="1" applyAlignment="1">
      <alignment horizontal="center" vertical="center"/>
    </xf>
    <xf numFmtId="0" fontId="53" fillId="15" borderId="0" xfId="0" applyFont="1" applyFill="1" applyBorder="1" applyAlignment="1">
      <alignment horizontal="center" vertical="center"/>
    </xf>
    <xf numFmtId="0" fontId="54" fillId="15" borderId="22" xfId="0" applyFont="1" applyFill="1" applyBorder="1" applyAlignment="1">
      <alignment horizontal="center" vertical="center" textRotation="180" wrapText="1"/>
    </xf>
    <xf numFmtId="0" fontId="54" fillId="15" borderId="22" xfId="0" applyFont="1" applyFill="1" applyBorder="1" applyAlignment="1" applyProtection="1">
      <alignment horizontal="center" vertical="center" textRotation="180" wrapText="1"/>
      <protection locked="0"/>
    </xf>
    <xf numFmtId="0" fontId="54" fillId="15" borderId="0" xfId="0" applyFont="1" applyFill="1" applyBorder="1" applyAlignment="1">
      <alignment horizontal="center" vertical="center"/>
    </xf>
    <xf numFmtId="0" fontId="54" fillId="15" borderId="0" xfId="0" applyFont="1" applyFill="1" applyAlignment="1">
      <alignment horizontal="center" vertical="center"/>
    </xf>
    <xf numFmtId="0" fontId="9" fillId="16" borderId="22" xfId="0" applyFont="1" applyFill="1" applyBorder="1" applyAlignment="1">
      <alignment horizontal="center" vertical="center" wrapText="1"/>
    </xf>
    <xf numFmtId="0" fontId="9" fillId="0" borderId="92" xfId="1" applyFont="1" applyFill="1" applyBorder="1" applyAlignment="1" applyProtection="1">
      <alignment horizontal="center" vertical="center"/>
    </xf>
    <xf numFmtId="0" fontId="9" fillId="0" borderId="93" xfId="1" applyFont="1" applyFill="1" applyBorder="1" applyAlignment="1" applyProtection="1">
      <alignment horizontal="center" vertical="center"/>
    </xf>
    <xf numFmtId="0" fontId="9" fillId="0" borderId="94" xfId="1" applyFont="1" applyFill="1" applyBorder="1" applyAlignment="1" applyProtection="1">
      <alignment horizontal="center" vertical="center"/>
    </xf>
    <xf numFmtId="0" fontId="3" fillId="0" borderId="0" xfId="0" applyFont="1" applyFill="1" applyBorder="1" applyProtection="1"/>
    <xf numFmtId="0" fontId="9" fillId="15" borderId="0" xfId="0" applyFont="1" applyFill="1" applyProtection="1"/>
    <xf numFmtId="0" fontId="9" fillId="15" borderId="0" xfId="0" applyFont="1" applyFill="1"/>
    <xf numFmtId="0" fontId="15" fillId="15" borderId="0" xfId="0" applyFont="1" applyFill="1"/>
    <xf numFmtId="0" fontId="15" fillId="15" borderId="0" xfId="0" applyFont="1" applyFill="1" applyBorder="1"/>
    <xf numFmtId="0" fontId="15" fillId="15" borderId="0" xfId="0" applyFont="1" applyFill="1" applyAlignment="1">
      <alignment vertical="top"/>
    </xf>
    <xf numFmtId="0" fontId="14" fillId="15" borderId="0" xfId="0" applyFont="1" applyFill="1"/>
    <xf numFmtId="0" fontId="14" fillId="15" borderId="0" xfId="0" applyFont="1" applyFill="1" applyAlignment="1">
      <alignment vertical="center"/>
    </xf>
    <xf numFmtId="0" fontId="24" fillId="15" borderId="0" xfId="0" applyFont="1" applyFill="1" applyBorder="1" applyProtection="1"/>
    <xf numFmtId="0" fontId="24" fillId="15" borderId="0" xfId="0" applyFont="1" applyFill="1" applyProtection="1"/>
    <xf numFmtId="0" fontId="24" fillId="15" borderId="0" xfId="0" applyFont="1" applyFill="1" applyAlignment="1" applyProtection="1">
      <alignment horizontal="left" vertical="top"/>
    </xf>
    <xf numFmtId="0" fontId="24" fillId="15" borderId="0" xfId="0" applyFont="1" applyFill="1"/>
    <xf numFmtId="0" fontId="9" fillId="0" borderId="6" xfId="0" applyFont="1" applyFill="1" applyBorder="1" applyAlignment="1">
      <alignment horizontal="center" vertical="center" wrapText="1"/>
    </xf>
    <xf numFmtId="0" fontId="9" fillId="0" borderId="0" xfId="0" applyFont="1" applyAlignment="1">
      <alignment vertical="top" wrapText="1"/>
    </xf>
    <xf numFmtId="0" fontId="56" fillId="0" borderId="0" xfId="0" applyFont="1" applyAlignment="1">
      <alignment horizontal="center" vertical="center" wrapText="1"/>
    </xf>
    <xf numFmtId="0" fontId="9" fillId="0" borderId="0" xfId="0" applyFont="1" applyAlignment="1">
      <alignment vertical="center" wrapText="1"/>
    </xf>
    <xf numFmtId="0" fontId="14" fillId="10" borderId="104" xfId="0" applyFont="1" applyFill="1" applyBorder="1" applyAlignment="1">
      <alignment horizontal="center" vertical="center" wrapText="1"/>
    </xf>
    <xf numFmtId="0" fontId="9" fillId="0" borderId="0" xfId="0" applyFont="1" applyAlignment="1">
      <alignment vertical="center"/>
    </xf>
    <xf numFmtId="0" fontId="56" fillId="0" borderId="0" xfId="0" applyFont="1" applyAlignment="1">
      <alignment horizontal="right" vertical="center"/>
    </xf>
    <xf numFmtId="0" fontId="56" fillId="0" borderId="0" xfId="0" applyFont="1" applyBorder="1" applyAlignment="1">
      <alignment horizontal="center" vertical="center" wrapText="1"/>
    </xf>
    <xf numFmtId="0" fontId="11" fillId="10" borderId="92" xfId="0" applyFont="1" applyFill="1" applyBorder="1" applyAlignment="1">
      <alignment horizontal="center" vertical="center" wrapText="1"/>
    </xf>
    <xf numFmtId="0" fontId="11" fillId="0" borderId="39" xfId="0" applyFont="1" applyFill="1" applyBorder="1" applyAlignment="1">
      <alignment vertical="center" wrapText="1"/>
    </xf>
    <xf numFmtId="0" fontId="9" fillId="0" borderId="0" xfId="0" applyFont="1" applyBorder="1" applyAlignment="1">
      <alignment horizontal="center" vertical="center" wrapText="1"/>
    </xf>
    <xf numFmtId="0" fontId="11" fillId="0" borderId="39" xfId="0" applyFont="1" applyFill="1" applyBorder="1" applyAlignment="1">
      <alignment vertical="top" wrapText="1"/>
    </xf>
    <xf numFmtId="0" fontId="11" fillId="0" borderId="92" xfId="0" applyFont="1" applyFill="1" applyBorder="1" applyAlignment="1">
      <alignment vertical="top" wrapText="1"/>
    </xf>
    <xf numFmtId="0" fontId="11" fillId="0" borderId="41" xfId="0" applyFont="1" applyFill="1" applyBorder="1" applyAlignment="1">
      <alignment vertical="top" wrapText="1"/>
    </xf>
    <xf numFmtId="0" fontId="11" fillId="10" borderId="102" xfId="0" applyFont="1" applyFill="1" applyBorder="1" applyAlignment="1">
      <alignment horizontal="left" vertical="center" wrapText="1"/>
    </xf>
    <xf numFmtId="0" fontId="11" fillId="10" borderId="45" xfId="0" applyFont="1" applyFill="1" applyBorder="1" applyAlignment="1">
      <alignment horizontal="left" vertical="center" wrapText="1"/>
    </xf>
    <xf numFmtId="0" fontId="9" fillId="0" borderId="7" xfId="0" applyFont="1" applyBorder="1" applyAlignment="1">
      <alignment vertical="top" wrapText="1"/>
    </xf>
    <xf numFmtId="0" fontId="11" fillId="0" borderId="103"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9" fillId="0" borderId="26" xfId="0" applyFont="1" applyBorder="1" applyAlignment="1">
      <alignment horizontal="left" vertical="center"/>
    </xf>
    <xf numFmtId="0" fontId="9" fillId="0" borderId="29" xfId="0" applyFont="1" applyBorder="1" applyAlignment="1">
      <alignment horizontal="left" vertical="center"/>
    </xf>
    <xf numFmtId="0" fontId="9" fillId="0" borderId="11" xfId="0" applyFont="1" applyFill="1" applyBorder="1" applyAlignment="1">
      <alignment vertical="center" wrapText="1"/>
    </xf>
    <xf numFmtId="0" fontId="9" fillId="0" borderId="0" xfId="0" applyFont="1" applyFill="1" applyBorder="1" applyAlignment="1">
      <alignment vertical="center" wrapText="1"/>
    </xf>
    <xf numFmtId="0" fontId="11" fillId="0" borderId="41" xfId="0" applyFont="1" applyFill="1" applyBorder="1" applyAlignment="1">
      <alignment vertical="center" wrapText="1"/>
    </xf>
    <xf numFmtId="0" fontId="11" fillId="0" borderId="105" xfId="0" applyFont="1" applyBorder="1" applyAlignment="1">
      <alignment horizontal="left" vertical="center"/>
    </xf>
    <xf numFmtId="0" fontId="9" fillId="0" borderId="51" xfId="0" applyFont="1" applyBorder="1" applyAlignment="1">
      <alignment horizontal="left" vertical="center"/>
    </xf>
    <xf numFmtId="0" fontId="53" fillId="15" borderId="0" xfId="0" applyFont="1" applyFill="1" applyAlignment="1">
      <alignment horizontal="left" vertical="top"/>
    </xf>
    <xf numFmtId="0" fontId="9" fillId="0" borderId="49" xfId="1" applyFont="1" applyBorder="1" applyAlignment="1" applyProtection="1">
      <alignment horizontal="center" vertical="center"/>
    </xf>
    <xf numFmtId="0" fontId="9" fillId="0" borderId="50" xfId="1" applyFont="1" applyBorder="1" applyAlignment="1" applyProtection="1">
      <alignment horizontal="center" vertical="center"/>
    </xf>
    <xf numFmtId="0" fontId="9" fillId="0" borderId="51" xfId="1" applyFont="1" applyBorder="1" applyAlignment="1" applyProtection="1">
      <alignment horizontal="center" vertical="center"/>
    </xf>
    <xf numFmtId="0" fontId="9" fillId="0" borderId="106" xfId="1" applyFont="1" applyFill="1" applyBorder="1" applyAlignment="1" applyProtection="1">
      <alignment horizontal="center" vertical="center"/>
    </xf>
    <xf numFmtId="0" fontId="9" fillId="0" borderId="107" xfId="1" applyFont="1" applyFill="1" applyBorder="1" applyAlignment="1" applyProtection="1">
      <alignment horizontal="center" vertical="center"/>
    </xf>
    <xf numFmtId="0" fontId="9" fillId="0" borderId="108" xfId="1" applyFont="1" applyFill="1" applyBorder="1" applyAlignment="1" applyProtection="1">
      <alignment horizontal="center" vertical="center"/>
    </xf>
    <xf numFmtId="0" fontId="9" fillId="3" borderId="103" xfId="1" applyNumberFormat="1" applyFont="1" applyFill="1" applyBorder="1" applyAlignment="1" applyProtection="1">
      <alignment horizontal="center" vertical="center" wrapText="1"/>
    </xf>
    <xf numFmtId="0" fontId="9" fillId="3" borderId="23" xfId="1" applyNumberFormat="1" applyFont="1" applyFill="1" applyBorder="1" applyAlignment="1" applyProtection="1">
      <alignment horizontal="center" vertical="center" wrapText="1"/>
    </xf>
    <xf numFmtId="0" fontId="9" fillId="0" borderId="49" xfId="1" applyFont="1" applyFill="1" applyBorder="1" applyAlignment="1" applyProtection="1">
      <alignment horizontal="center" vertical="top"/>
    </xf>
    <xf numFmtId="0" fontId="9" fillId="0" borderId="50" xfId="1" applyFont="1" applyFill="1" applyBorder="1" applyAlignment="1" applyProtection="1">
      <alignment horizontal="center" vertical="top"/>
    </xf>
    <xf numFmtId="0" fontId="9" fillId="3" borderId="98" xfId="1" applyNumberFormat="1" applyFont="1" applyFill="1" applyBorder="1" applyAlignment="1" applyProtection="1">
      <alignment horizontal="center" vertical="center" wrapText="1"/>
    </xf>
    <xf numFmtId="0" fontId="9" fillId="3" borderId="55" xfId="1" applyNumberFormat="1" applyFont="1" applyFill="1" applyBorder="1" applyAlignment="1" applyProtection="1">
      <alignment horizontal="center" vertical="center" wrapText="1"/>
    </xf>
    <xf numFmtId="177" fontId="9" fillId="4" borderId="26" xfId="1" applyNumberFormat="1" applyFont="1" applyFill="1" applyBorder="1" applyAlignment="1" applyProtection="1">
      <alignment horizontal="left" vertical="center"/>
      <protection locked="0"/>
    </xf>
    <xf numFmtId="177" fontId="9" fillId="4" borderId="28" xfId="1" applyNumberFormat="1" applyFont="1" applyFill="1" applyBorder="1" applyAlignment="1" applyProtection="1">
      <alignment horizontal="left" vertical="center"/>
      <protection locked="0"/>
    </xf>
    <xf numFmtId="0" fontId="9" fillId="4" borderId="26" xfId="1" applyFont="1" applyFill="1" applyBorder="1" applyAlignment="1" applyProtection="1">
      <alignment horizontal="left" vertical="center"/>
      <protection locked="0"/>
    </xf>
    <xf numFmtId="0" fontId="9" fillId="4" borderId="27" xfId="1" applyFont="1" applyFill="1" applyBorder="1" applyAlignment="1" applyProtection="1">
      <alignment horizontal="left" vertical="center"/>
      <protection locked="0"/>
    </xf>
    <xf numFmtId="0" fontId="9" fillId="0" borderId="100" xfId="1" applyNumberFormat="1" applyFont="1" applyFill="1" applyBorder="1" applyAlignment="1" applyProtection="1">
      <alignment horizontal="left" vertical="center"/>
    </xf>
    <xf numFmtId="0" fontId="9" fillId="0" borderId="101" xfId="1" applyNumberFormat="1" applyFont="1" applyFill="1" applyBorder="1" applyAlignment="1" applyProtection="1">
      <alignment horizontal="left" vertical="center"/>
    </xf>
    <xf numFmtId="0" fontId="9" fillId="0" borderId="99" xfId="1" applyNumberFormat="1" applyFont="1" applyFill="1" applyBorder="1" applyAlignment="1" applyProtection="1">
      <alignment horizontal="left" vertical="center"/>
    </xf>
    <xf numFmtId="0" fontId="9" fillId="0" borderId="21" xfId="1" applyNumberFormat="1" applyFont="1" applyFill="1" applyBorder="1" applyAlignment="1" applyProtection="1">
      <alignment horizontal="left" vertical="center"/>
    </xf>
    <xf numFmtId="0" fontId="9" fillId="0" borderId="24" xfId="1" applyNumberFormat="1" applyFont="1" applyFill="1" applyBorder="1" applyAlignment="1" applyProtection="1">
      <alignment horizontal="left" vertical="center"/>
    </xf>
    <xf numFmtId="0" fontId="9" fillId="0" borderId="25" xfId="1" applyNumberFormat="1" applyFont="1" applyFill="1" applyBorder="1" applyAlignment="1" applyProtection="1">
      <alignment horizontal="left" vertical="center"/>
    </xf>
    <xf numFmtId="0" fontId="9" fillId="3" borderId="100" xfId="1" applyNumberFormat="1" applyFont="1" applyFill="1" applyBorder="1" applyAlignment="1" applyProtection="1">
      <alignment horizontal="left" vertical="center"/>
    </xf>
    <xf numFmtId="0" fontId="9" fillId="3" borderId="101" xfId="1" applyNumberFormat="1" applyFont="1" applyFill="1" applyBorder="1" applyAlignment="1" applyProtection="1">
      <alignment horizontal="left" vertical="center"/>
    </xf>
    <xf numFmtId="0" fontId="9" fillId="3" borderId="99" xfId="1" applyNumberFormat="1" applyFont="1" applyFill="1" applyBorder="1" applyAlignment="1" applyProtection="1">
      <alignment horizontal="left" vertical="center"/>
    </xf>
    <xf numFmtId="0" fontId="9" fillId="3" borderId="21" xfId="1" applyNumberFormat="1" applyFont="1" applyFill="1" applyBorder="1" applyAlignment="1" applyProtection="1">
      <alignment horizontal="left" vertical="center"/>
    </xf>
    <xf numFmtId="0" fontId="9" fillId="3" borderId="24" xfId="1" applyNumberFormat="1" applyFont="1" applyFill="1" applyBorder="1" applyAlignment="1" applyProtection="1">
      <alignment horizontal="left" vertical="center"/>
    </xf>
    <xf numFmtId="0" fontId="9" fillId="3" borderId="25" xfId="1" applyNumberFormat="1" applyFont="1" applyFill="1" applyBorder="1" applyAlignment="1" applyProtection="1">
      <alignment horizontal="left" vertical="center"/>
    </xf>
    <xf numFmtId="0" fontId="9" fillId="3" borderId="100" xfId="1" applyNumberFormat="1" applyFont="1" applyFill="1" applyBorder="1" applyAlignment="1" applyProtection="1">
      <alignment horizontal="left" vertical="center" wrapText="1"/>
    </xf>
    <xf numFmtId="0" fontId="9" fillId="3" borderId="101" xfId="1" applyNumberFormat="1" applyFont="1" applyFill="1" applyBorder="1" applyAlignment="1" applyProtection="1">
      <alignment horizontal="left" vertical="center" wrapText="1"/>
    </xf>
    <xf numFmtId="0" fontId="9" fillId="3" borderId="99" xfId="1" applyNumberFormat="1" applyFont="1" applyFill="1" applyBorder="1" applyAlignment="1" applyProtection="1">
      <alignment horizontal="left" vertical="center" wrapText="1"/>
    </xf>
    <xf numFmtId="0" fontId="9" fillId="3" borderId="21" xfId="1" applyNumberFormat="1" applyFont="1" applyFill="1" applyBorder="1" applyAlignment="1" applyProtection="1">
      <alignment horizontal="left" vertical="center" wrapText="1"/>
    </xf>
    <xf numFmtId="0" fontId="9" fillId="3" borderId="24" xfId="1" applyNumberFormat="1" applyFont="1" applyFill="1" applyBorder="1" applyAlignment="1" applyProtection="1">
      <alignment horizontal="left" vertical="center" wrapText="1"/>
    </xf>
    <xf numFmtId="0" fontId="9" fillId="3" borderId="25" xfId="1" applyNumberFormat="1" applyFont="1" applyFill="1" applyBorder="1" applyAlignment="1" applyProtection="1">
      <alignment horizontal="left" vertical="center" wrapText="1"/>
    </xf>
    <xf numFmtId="0" fontId="9" fillId="4" borderId="28" xfId="1" applyFont="1" applyFill="1" applyBorder="1" applyAlignment="1" applyProtection="1">
      <alignment horizontal="left" vertical="center"/>
      <protection locked="0"/>
    </xf>
    <xf numFmtId="0" fontId="9" fillId="0" borderId="100" xfId="1" applyNumberFormat="1" applyFont="1" applyFill="1" applyBorder="1" applyAlignment="1" applyProtection="1">
      <alignment horizontal="left" vertical="center" wrapText="1"/>
    </xf>
    <xf numFmtId="0" fontId="9" fillId="0" borderId="101" xfId="1" applyNumberFormat="1" applyFont="1" applyFill="1" applyBorder="1" applyAlignment="1" applyProtection="1">
      <alignment horizontal="left" vertical="center" wrapText="1"/>
    </xf>
    <xf numFmtId="0" fontId="9" fillId="0" borderId="99" xfId="1" applyNumberFormat="1" applyFont="1" applyFill="1" applyBorder="1" applyAlignment="1" applyProtection="1">
      <alignment horizontal="left" vertical="center" wrapText="1"/>
    </xf>
    <xf numFmtId="0" fontId="9" fillId="0" borderId="21" xfId="1" applyNumberFormat="1" applyFont="1" applyFill="1" applyBorder="1" applyAlignment="1" applyProtection="1">
      <alignment horizontal="left" vertical="center" wrapText="1"/>
    </xf>
    <xf numFmtId="0" fontId="9" fillId="0" borderId="24" xfId="1" applyNumberFormat="1" applyFont="1" applyFill="1" applyBorder="1" applyAlignment="1" applyProtection="1">
      <alignment horizontal="left" vertical="center" wrapText="1"/>
    </xf>
    <xf numFmtId="0" fontId="9" fillId="0" borderId="25" xfId="1" applyNumberFormat="1" applyFont="1" applyFill="1" applyBorder="1" applyAlignment="1" applyProtection="1">
      <alignment horizontal="left" vertical="center" wrapText="1"/>
    </xf>
    <xf numFmtId="0" fontId="9" fillId="4" borderId="72" xfId="1" applyFont="1" applyFill="1" applyBorder="1" applyAlignment="1" applyProtection="1">
      <alignment horizontal="left" vertical="center"/>
      <protection locked="0"/>
    </xf>
    <xf numFmtId="0" fontId="9" fillId="4" borderId="71" xfId="1" applyFont="1" applyFill="1" applyBorder="1" applyAlignment="1" applyProtection="1">
      <alignment horizontal="left" vertical="center"/>
      <protection locked="0"/>
    </xf>
    <xf numFmtId="0" fontId="9" fillId="4" borderId="70" xfId="1" applyFont="1" applyFill="1" applyBorder="1" applyAlignment="1" applyProtection="1">
      <alignment horizontal="left" vertical="center"/>
      <protection locked="0"/>
    </xf>
    <xf numFmtId="0" fontId="9" fillId="0" borderId="69" xfId="1" applyFont="1" applyFill="1" applyBorder="1" applyAlignment="1" applyProtection="1">
      <alignment horizontal="center" vertical="center"/>
    </xf>
    <xf numFmtId="0" fontId="9" fillId="0" borderId="21" xfId="1" applyFont="1" applyFill="1" applyBorder="1" applyAlignment="1" applyProtection="1">
      <alignment horizontal="center" vertical="center"/>
    </xf>
    <xf numFmtId="0" fontId="9" fillId="0" borderId="61" xfId="1" applyFont="1" applyFill="1" applyBorder="1" applyAlignment="1" applyProtection="1">
      <alignment horizontal="center" vertical="center"/>
    </xf>
    <xf numFmtId="0" fontId="9" fillId="0" borderId="3" xfId="1" applyFont="1" applyFill="1" applyBorder="1" applyAlignment="1" applyProtection="1">
      <alignment horizontal="center" vertical="center"/>
    </xf>
    <xf numFmtId="176" fontId="9" fillId="7" borderId="1" xfId="1" applyNumberFormat="1" applyFont="1" applyFill="1" applyBorder="1" applyAlignment="1" applyProtection="1">
      <alignment horizontal="left" vertical="center"/>
    </xf>
    <xf numFmtId="176" fontId="9" fillId="7" borderId="2" xfId="1" applyNumberFormat="1" applyFont="1" applyFill="1" applyBorder="1" applyAlignment="1" applyProtection="1">
      <alignment horizontal="left" vertical="center"/>
    </xf>
    <xf numFmtId="176" fontId="9" fillId="7" borderId="52" xfId="1" applyNumberFormat="1" applyFont="1" applyFill="1" applyBorder="1" applyAlignment="1" applyProtection="1">
      <alignment horizontal="left" vertical="center"/>
    </xf>
    <xf numFmtId="0" fontId="9" fillId="3" borderId="56"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9" fillId="4" borderId="6" xfId="1" applyFont="1" applyFill="1" applyBorder="1" applyAlignment="1" applyProtection="1">
      <alignment horizontal="left" vertical="center"/>
      <protection locked="0"/>
    </xf>
    <xf numFmtId="0" fontId="9" fillId="4" borderId="19" xfId="1" applyFont="1" applyFill="1" applyBorder="1" applyAlignment="1" applyProtection="1">
      <alignment horizontal="left" vertical="center"/>
      <protection locked="0"/>
    </xf>
    <xf numFmtId="0" fontId="9" fillId="4" borderId="1" xfId="1" applyFont="1" applyFill="1" applyBorder="1" applyAlignment="1" applyProtection="1">
      <alignment horizontal="left" vertical="center"/>
      <protection locked="0"/>
    </xf>
    <xf numFmtId="0" fontId="9" fillId="4" borderId="3" xfId="1" applyFont="1" applyFill="1" applyBorder="1" applyAlignment="1" applyProtection="1">
      <alignment horizontal="left" vertical="center"/>
      <protection locked="0"/>
    </xf>
    <xf numFmtId="0" fontId="9" fillId="4" borderId="2" xfId="1" applyFont="1" applyFill="1" applyBorder="1" applyAlignment="1" applyProtection="1">
      <alignment horizontal="left" vertical="center"/>
      <protection locked="0"/>
    </xf>
    <xf numFmtId="0" fontId="9" fillId="0" borderId="2" xfId="1" applyFont="1" applyFill="1" applyBorder="1" applyAlignment="1" applyProtection="1">
      <alignment horizontal="center" vertical="center"/>
    </xf>
    <xf numFmtId="177" fontId="9" fillId="4" borderId="6" xfId="1" applyNumberFormat="1" applyFont="1" applyFill="1" applyBorder="1" applyAlignment="1" applyProtection="1">
      <alignment horizontal="left" vertical="center"/>
      <protection locked="0"/>
    </xf>
    <xf numFmtId="0" fontId="9" fillId="0" borderId="56" xfId="1" applyFont="1" applyFill="1" applyBorder="1" applyAlignment="1" applyProtection="1">
      <alignment horizontal="center" vertical="center"/>
    </xf>
    <xf numFmtId="0" fontId="9" fillId="0" borderId="6" xfId="1" applyFont="1" applyFill="1" applyBorder="1" applyAlignment="1" applyProtection="1">
      <alignment horizontal="center" vertical="center"/>
    </xf>
    <xf numFmtId="0" fontId="9" fillId="0" borderId="10" xfId="1" applyFont="1" applyFill="1" applyBorder="1" applyAlignment="1" applyProtection="1">
      <alignment horizontal="center" vertical="center"/>
    </xf>
    <xf numFmtId="0" fontId="9" fillId="0" borderId="81" xfId="1" applyFont="1" applyFill="1" applyBorder="1" applyAlignment="1" applyProtection="1">
      <alignment horizontal="center" vertical="center"/>
    </xf>
    <xf numFmtId="0" fontId="9" fillId="0" borderId="80" xfId="1" applyFont="1" applyFill="1" applyBorder="1" applyAlignment="1" applyProtection="1">
      <alignment horizontal="center" vertical="center"/>
    </xf>
    <xf numFmtId="0" fontId="9" fillId="0" borderId="79" xfId="1" applyFont="1" applyFill="1" applyBorder="1" applyAlignment="1" applyProtection="1">
      <alignment horizontal="center" vertical="center"/>
    </xf>
    <xf numFmtId="0" fontId="9" fillId="4" borderId="75" xfId="1" applyFont="1" applyFill="1" applyBorder="1" applyAlignment="1" applyProtection="1">
      <alignment horizontal="left" vertical="center"/>
      <protection locked="0"/>
    </xf>
    <xf numFmtId="0" fontId="9" fillId="4" borderId="74" xfId="1" applyFont="1" applyFill="1" applyBorder="1" applyAlignment="1" applyProtection="1">
      <alignment horizontal="left" vertical="center"/>
      <protection locked="0"/>
    </xf>
    <xf numFmtId="0" fontId="9" fillId="4" borderId="73" xfId="1" applyFont="1" applyFill="1" applyBorder="1" applyAlignment="1" applyProtection="1">
      <alignment horizontal="left" vertical="center"/>
      <protection locked="0"/>
    </xf>
    <xf numFmtId="0" fontId="9" fillId="4" borderId="78" xfId="1" applyFont="1" applyFill="1" applyBorder="1" applyAlignment="1" applyProtection="1">
      <alignment horizontal="left" vertical="center"/>
      <protection locked="0"/>
    </xf>
    <xf numFmtId="0" fontId="9" fillId="4" borderId="77" xfId="1" applyFont="1" applyFill="1" applyBorder="1" applyAlignment="1" applyProtection="1">
      <alignment horizontal="left" vertical="center"/>
      <protection locked="0"/>
    </xf>
    <xf numFmtId="0" fontId="9" fillId="4" borderId="76" xfId="1" applyFont="1" applyFill="1" applyBorder="1" applyAlignment="1" applyProtection="1">
      <alignment horizontal="left" vertical="center"/>
      <protection locked="0"/>
    </xf>
    <xf numFmtId="0" fontId="9" fillId="0" borderId="8" xfId="1" applyFont="1" applyFill="1" applyBorder="1" applyAlignment="1" applyProtection="1">
      <alignment horizontal="center" vertical="center"/>
    </xf>
    <xf numFmtId="0" fontId="9" fillId="0" borderId="11" xfId="1" applyFont="1" applyFill="1" applyBorder="1" applyAlignment="1" applyProtection="1">
      <alignment horizontal="center" vertical="center"/>
    </xf>
    <xf numFmtId="0" fontId="9" fillId="2" borderId="56"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9" fillId="0" borderId="39" xfId="1" applyFont="1" applyFill="1" applyBorder="1" applyAlignment="1" applyProtection="1">
      <alignment horizontal="center" vertical="center"/>
    </xf>
    <xf numFmtId="0" fontId="9" fillId="0" borderId="41" xfId="1" applyFont="1" applyFill="1" applyBorder="1" applyAlignment="1" applyProtection="1">
      <alignment horizontal="center" vertical="center"/>
    </xf>
    <xf numFmtId="0" fontId="9" fillId="4" borderId="90" xfId="1" applyFont="1" applyFill="1" applyBorder="1" applyAlignment="1" applyProtection="1">
      <alignment horizontal="left" vertical="center"/>
      <protection locked="0"/>
    </xf>
    <xf numFmtId="0" fontId="9" fillId="4" borderId="89" xfId="1" applyFont="1" applyFill="1" applyBorder="1" applyAlignment="1" applyProtection="1">
      <alignment horizontal="left" vertical="center"/>
      <protection locked="0"/>
    </xf>
    <xf numFmtId="0" fontId="9" fillId="4" borderId="88" xfId="1" applyFont="1" applyFill="1" applyBorder="1" applyAlignment="1" applyProtection="1">
      <alignment horizontal="left" vertical="center"/>
      <protection locked="0"/>
    </xf>
    <xf numFmtId="0" fontId="9" fillId="2" borderId="49" xfId="1" applyFont="1" applyFill="1" applyBorder="1" applyAlignment="1" applyProtection="1">
      <alignment horizontal="center" vertical="center"/>
    </xf>
    <xf numFmtId="0" fontId="9" fillId="2" borderId="50" xfId="1" applyFont="1" applyFill="1" applyBorder="1" applyAlignment="1" applyProtection="1">
      <alignment horizontal="center" vertical="center"/>
    </xf>
    <xf numFmtId="0" fontId="9" fillId="2" borderId="82" xfId="1" applyFont="1" applyFill="1" applyBorder="1" applyAlignment="1" applyProtection="1">
      <alignment horizontal="center" vertical="center"/>
    </xf>
    <xf numFmtId="0" fontId="18" fillId="2" borderId="0" xfId="0" applyFont="1" applyFill="1" applyAlignment="1" applyProtection="1">
      <alignment horizontal="center" vertical="center" wrapText="1"/>
    </xf>
    <xf numFmtId="0" fontId="9" fillId="0" borderId="0" xfId="0" applyFont="1" applyAlignment="1">
      <alignment horizontal="center" vertical="center" wrapText="1"/>
    </xf>
    <xf numFmtId="0" fontId="9" fillId="0" borderId="56" xfId="1" applyFont="1" applyFill="1" applyBorder="1" applyAlignment="1" applyProtection="1">
      <alignment horizontal="center" vertical="center" wrapText="1"/>
    </xf>
    <xf numFmtId="0" fontId="9" fillId="2" borderId="63" xfId="1" applyFont="1" applyFill="1" applyBorder="1" applyAlignment="1" applyProtection="1">
      <alignment horizontal="center" vertical="center"/>
    </xf>
    <xf numFmtId="0" fontId="9" fillId="2" borderId="58" xfId="1" applyFont="1" applyFill="1" applyBorder="1" applyAlignment="1" applyProtection="1">
      <alignment horizontal="center" vertical="center"/>
    </xf>
    <xf numFmtId="0" fontId="22" fillId="2" borderId="58" xfId="1" applyFont="1" applyFill="1" applyBorder="1" applyAlignment="1" applyProtection="1">
      <alignment horizontal="left" vertical="center"/>
    </xf>
    <xf numFmtId="0" fontId="22" fillId="2" borderId="62" xfId="1" applyFont="1" applyFill="1" applyBorder="1" applyAlignment="1" applyProtection="1">
      <alignment horizontal="left" vertical="center"/>
    </xf>
    <xf numFmtId="177" fontId="9" fillId="11" borderId="11" xfId="1" applyNumberFormat="1" applyFont="1" applyFill="1" applyBorder="1" applyAlignment="1" applyProtection="1">
      <alignment horizontal="center" vertical="center"/>
      <protection locked="0"/>
    </xf>
    <xf numFmtId="0" fontId="9" fillId="7" borderId="6" xfId="1" applyFont="1" applyFill="1" applyBorder="1" applyAlignment="1" applyProtection="1">
      <alignment horizontal="left" vertical="center"/>
    </xf>
    <xf numFmtId="0" fontId="9" fillId="7" borderId="19" xfId="1" applyFont="1" applyFill="1" applyBorder="1" applyAlignment="1" applyProtection="1">
      <alignment horizontal="left" vertical="center"/>
    </xf>
    <xf numFmtId="0" fontId="9" fillId="7" borderId="1" xfId="1" applyFont="1" applyFill="1" applyBorder="1" applyAlignment="1" applyProtection="1">
      <alignment horizontal="left" vertical="center"/>
    </xf>
    <xf numFmtId="0" fontId="9" fillId="7" borderId="2" xfId="1" applyFont="1" applyFill="1" applyBorder="1" applyAlignment="1" applyProtection="1">
      <alignment horizontal="left" vertical="center"/>
    </xf>
    <xf numFmtId="0" fontId="9" fillId="7" borderId="52" xfId="1" applyFont="1" applyFill="1" applyBorder="1" applyAlignment="1" applyProtection="1">
      <alignment horizontal="left" vertical="center"/>
    </xf>
    <xf numFmtId="0" fontId="57" fillId="16" borderId="44" xfId="1" applyFont="1" applyFill="1" applyBorder="1" applyAlignment="1" applyProtection="1">
      <alignment horizontal="center" vertical="center"/>
      <protection locked="0"/>
    </xf>
    <xf numFmtId="0" fontId="57" fillId="16" borderId="30" xfId="1" applyFont="1" applyFill="1" applyBorder="1" applyAlignment="1" applyProtection="1">
      <alignment horizontal="center" vertical="center"/>
      <protection locked="0"/>
    </xf>
    <xf numFmtId="0" fontId="57" fillId="16" borderId="45" xfId="1" applyFont="1" applyFill="1" applyBorder="1" applyAlignment="1" applyProtection="1">
      <alignment horizontal="center" vertical="center"/>
      <protection locked="0"/>
    </xf>
    <xf numFmtId="0" fontId="9" fillId="0" borderId="49" xfId="1" applyFont="1" applyBorder="1" applyAlignment="1" applyProtection="1">
      <alignment horizontal="left" vertical="center" wrapText="1"/>
    </xf>
    <xf numFmtId="0" fontId="9" fillId="0" borderId="50" xfId="1" applyFont="1" applyBorder="1" applyAlignment="1" applyProtection="1">
      <alignment horizontal="left" vertical="center" wrapText="1"/>
    </xf>
    <xf numFmtId="0" fontId="9" fillId="0" borderId="109" xfId="1" applyFont="1" applyBorder="1" applyAlignment="1" applyProtection="1">
      <alignment horizontal="left" vertical="center" wrapText="1"/>
    </xf>
    <xf numFmtId="0" fontId="9" fillId="0" borderId="69" xfId="1" applyFont="1" applyBorder="1" applyAlignment="1" applyProtection="1">
      <alignment horizontal="left" vertical="center" wrapText="1"/>
    </xf>
    <xf numFmtId="0" fontId="9" fillId="0" borderId="7" xfId="1" applyFont="1" applyBorder="1" applyAlignment="1" applyProtection="1">
      <alignment horizontal="left" vertical="center" wrapText="1"/>
    </xf>
    <xf numFmtId="0" fontId="9" fillId="0" borderId="5" xfId="1" applyFont="1" applyBorder="1" applyAlignment="1" applyProtection="1">
      <alignment horizontal="left" vertical="center" wrapText="1"/>
    </xf>
    <xf numFmtId="0" fontId="9" fillId="0" borderId="1" xfId="1" applyFont="1" applyFill="1" applyBorder="1" applyAlignment="1" applyProtection="1">
      <alignment horizontal="left" vertical="center"/>
    </xf>
    <xf numFmtId="0" fontId="9" fillId="0" borderId="2" xfId="1" applyFont="1" applyFill="1" applyBorder="1" applyAlignment="1" applyProtection="1">
      <alignment horizontal="left" vertical="center"/>
    </xf>
    <xf numFmtId="0" fontId="9" fillId="0" borderId="52" xfId="1" applyFont="1" applyFill="1" applyBorder="1" applyAlignment="1" applyProtection="1">
      <alignment horizontal="left" vertical="center"/>
    </xf>
    <xf numFmtId="0" fontId="16" fillId="3" borderId="44" xfId="1" applyNumberFormat="1" applyFont="1" applyFill="1" applyBorder="1" applyAlignment="1" applyProtection="1">
      <alignment horizontal="center" vertical="center" textRotation="255" wrapText="1"/>
    </xf>
    <xf numFmtId="0" fontId="16" fillId="3" borderId="45" xfId="1" applyNumberFormat="1" applyFont="1" applyFill="1" applyBorder="1" applyAlignment="1" applyProtection="1">
      <alignment horizontal="center" vertical="center" textRotation="255" wrapText="1"/>
    </xf>
    <xf numFmtId="0" fontId="9" fillId="3" borderId="97" xfId="1" applyNumberFormat="1" applyFont="1" applyFill="1" applyBorder="1" applyAlignment="1" applyProtection="1">
      <alignment horizontal="center" vertical="center" wrapText="1"/>
    </xf>
    <xf numFmtId="0" fontId="9" fillId="3" borderId="110" xfId="1" applyNumberFormat="1" applyFont="1" applyFill="1" applyBorder="1" applyAlignment="1" applyProtection="1">
      <alignment horizontal="center" vertical="center" wrapText="1"/>
    </xf>
    <xf numFmtId="0" fontId="9" fillId="3" borderId="66" xfId="1" applyNumberFormat="1" applyFont="1" applyFill="1" applyBorder="1" applyAlignment="1" applyProtection="1">
      <alignment horizontal="center" vertical="center" wrapText="1"/>
    </xf>
    <xf numFmtId="0" fontId="9" fillId="3" borderId="12" xfId="1" applyNumberFormat="1" applyFont="1" applyFill="1" applyBorder="1" applyAlignment="1" applyProtection="1">
      <alignment horizontal="center" vertical="center" wrapText="1"/>
    </xf>
    <xf numFmtId="0" fontId="21" fillId="0" borderId="60" xfId="0" applyFont="1" applyFill="1" applyBorder="1" applyAlignment="1">
      <alignment horizontal="center" vertical="center" wrapText="1"/>
    </xf>
    <xf numFmtId="0" fontId="21" fillId="0" borderId="28" xfId="0" applyFont="1" applyFill="1" applyBorder="1" applyAlignment="1">
      <alignment horizontal="center" vertical="center" wrapText="1"/>
    </xf>
    <xf numFmtId="176" fontId="9" fillId="0" borderId="26" xfId="1" applyNumberFormat="1" applyFont="1" applyFill="1" applyBorder="1" applyAlignment="1" applyProtection="1">
      <alignment horizontal="left" vertical="center"/>
    </xf>
    <xf numFmtId="176" fontId="9" fillId="0" borderId="27" xfId="1" applyNumberFormat="1" applyFont="1" applyFill="1" applyBorder="1" applyAlignment="1" applyProtection="1">
      <alignment horizontal="left" vertical="center"/>
    </xf>
    <xf numFmtId="176" fontId="9" fillId="0" borderId="29" xfId="1" applyNumberFormat="1" applyFont="1" applyFill="1" applyBorder="1" applyAlignment="1" applyProtection="1">
      <alignment horizontal="left" vertical="center"/>
    </xf>
    <xf numFmtId="0" fontId="21" fillId="0" borderId="6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0" xfId="1" applyFont="1" applyFill="1" applyAlignment="1" applyProtection="1">
      <alignment horizontal="center" vertical="center"/>
    </xf>
    <xf numFmtId="0" fontId="55" fillId="19" borderId="103" xfId="1" applyFont="1" applyFill="1" applyBorder="1" applyAlignment="1" applyProtection="1">
      <alignment horizontal="center" vertical="center"/>
    </xf>
    <xf numFmtId="0" fontId="55" fillId="19" borderId="99" xfId="1" applyFont="1" applyFill="1" applyBorder="1" applyAlignment="1" applyProtection="1">
      <alignment horizontal="center" vertical="center"/>
    </xf>
    <xf numFmtId="0" fontId="9" fillId="4" borderId="85" xfId="1" applyFont="1" applyFill="1" applyBorder="1" applyAlignment="1" applyProtection="1">
      <alignment horizontal="left" vertical="center"/>
      <protection locked="0"/>
    </xf>
    <xf numFmtId="0" fontId="9" fillId="4" borderId="84" xfId="1" applyFont="1" applyFill="1" applyBorder="1" applyAlignment="1" applyProtection="1">
      <alignment horizontal="left" vertical="center"/>
      <protection locked="0"/>
    </xf>
    <xf numFmtId="0" fontId="9" fillId="4" borderId="83" xfId="1" applyFont="1" applyFill="1" applyBorder="1" applyAlignment="1" applyProtection="1">
      <alignment horizontal="left" vertical="center"/>
      <protection locked="0"/>
    </xf>
    <xf numFmtId="0" fontId="9" fillId="4" borderId="87" xfId="1" applyFont="1" applyFill="1" applyBorder="1" applyAlignment="1" applyProtection="1">
      <alignment horizontal="left" vertical="center"/>
      <protection locked="0"/>
    </xf>
    <xf numFmtId="0" fontId="9" fillId="0" borderId="4" xfId="1" applyFont="1" applyFill="1" applyBorder="1" applyAlignment="1" applyProtection="1">
      <alignment horizontal="center" vertical="center"/>
    </xf>
    <xf numFmtId="0" fontId="9" fillId="0" borderId="23" xfId="1" applyFont="1" applyFill="1" applyBorder="1" applyAlignment="1" applyProtection="1">
      <alignment horizontal="center" vertical="center"/>
    </xf>
    <xf numFmtId="0" fontId="11" fillId="3" borderId="4" xfId="1" applyNumberFormat="1" applyFont="1" applyFill="1" applyBorder="1" applyAlignment="1" applyProtection="1">
      <alignment horizontal="center" vertical="center"/>
    </xf>
    <xf numFmtId="0" fontId="11" fillId="3" borderId="7" xfId="1" applyNumberFormat="1" applyFont="1" applyFill="1" applyBorder="1" applyAlignment="1" applyProtection="1">
      <alignment horizontal="center" vertical="center"/>
    </xf>
    <xf numFmtId="0" fontId="11" fillId="3" borderId="5" xfId="1" applyNumberFormat="1" applyFont="1" applyFill="1" applyBorder="1" applyAlignment="1" applyProtection="1">
      <alignment horizontal="center" vertical="center"/>
    </xf>
    <xf numFmtId="0" fontId="9" fillId="3" borderId="4" xfId="1" applyNumberFormat="1" applyFont="1" applyFill="1" applyBorder="1" applyAlignment="1" applyProtection="1">
      <alignment horizontal="center" vertical="center" wrapText="1"/>
    </xf>
    <xf numFmtId="0" fontId="9" fillId="3" borderId="7" xfId="1" applyNumberFormat="1" applyFont="1" applyFill="1" applyBorder="1" applyAlignment="1" applyProtection="1">
      <alignment horizontal="center" vertical="center" wrapText="1"/>
    </xf>
    <xf numFmtId="0" fontId="9" fillId="0" borderId="0" xfId="1" applyFont="1" applyFill="1" applyBorder="1" applyAlignment="1" applyProtection="1">
      <alignment horizontal="left" vertical="center"/>
    </xf>
    <xf numFmtId="0" fontId="38" fillId="3" borderId="69" xfId="1" applyNumberFormat="1" applyFont="1" applyFill="1" applyBorder="1" applyAlignment="1" applyProtection="1">
      <alignment horizontal="center" vertical="center" textRotation="255" wrapText="1"/>
    </xf>
    <xf numFmtId="0" fontId="38" fillId="3" borderId="18" xfId="1" applyNumberFormat="1" applyFont="1" applyFill="1" applyBorder="1" applyAlignment="1" applyProtection="1">
      <alignment horizontal="center" vertical="center" textRotation="255" wrapText="1"/>
    </xf>
    <xf numFmtId="0" fontId="38" fillId="3" borderId="21" xfId="1" applyNumberFormat="1" applyFont="1" applyFill="1" applyBorder="1" applyAlignment="1" applyProtection="1">
      <alignment horizontal="center" vertical="center" textRotation="255" wrapText="1"/>
    </xf>
    <xf numFmtId="0" fontId="9" fillId="0" borderId="60" xfId="1" applyFont="1" applyBorder="1" applyAlignment="1" applyProtection="1">
      <alignment horizontal="left" vertical="center" wrapText="1"/>
    </xf>
    <xf numFmtId="0" fontId="9" fillId="0" borderId="27" xfId="1" applyFont="1" applyBorder="1" applyAlignment="1" applyProtection="1">
      <alignment horizontal="left" vertical="center" wrapText="1"/>
    </xf>
    <xf numFmtId="0" fontId="9" fillId="0" borderId="28" xfId="1" applyFont="1" applyBorder="1" applyAlignment="1" applyProtection="1">
      <alignment horizontal="left" vertical="center" wrapText="1"/>
    </xf>
    <xf numFmtId="0" fontId="9" fillId="3" borderId="47" xfId="1" applyNumberFormat="1" applyFont="1" applyFill="1" applyBorder="1" applyAlignment="1" applyProtection="1">
      <alignment horizontal="center" vertical="center" wrapText="1"/>
    </xf>
    <xf numFmtId="0" fontId="9" fillId="0" borderId="100" xfId="1" applyFont="1" applyBorder="1" applyAlignment="1" applyProtection="1">
      <alignment horizontal="left" vertical="center" wrapText="1"/>
    </xf>
    <xf numFmtId="0" fontId="9" fillId="0" borderId="101" xfId="1" applyFont="1" applyBorder="1" applyAlignment="1" applyProtection="1">
      <alignment horizontal="left" vertical="center" wrapText="1"/>
    </xf>
    <xf numFmtId="0" fontId="9" fillId="0" borderId="99" xfId="1" applyFont="1" applyBorder="1" applyAlignment="1" applyProtection="1">
      <alignment horizontal="left" vertical="center" wrapText="1"/>
    </xf>
    <xf numFmtId="0" fontId="9" fillId="0" borderId="21" xfId="1" applyFont="1" applyBorder="1" applyAlignment="1" applyProtection="1">
      <alignment horizontal="left" vertical="center" wrapText="1"/>
    </xf>
    <xf numFmtId="0" fontId="9" fillId="0" borderId="24" xfId="1" applyFont="1" applyBorder="1" applyAlignment="1" applyProtection="1">
      <alignment horizontal="left" vertical="center" wrapText="1"/>
    </xf>
    <xf numFmtId="0" fontId="9" fillId="0" borderId="25" xfId="1" applyFont="1" applyBorder="1" applyAlignment="1" applyProtection="1">
      <alignment horizontal="left" vertical="center" wrapText="1"/>
    </xf>
    <xf numFmtId="0" fontId="9" fillId="3" borderId="66" xfId="3" applyNumberFormat="1" applyFont="1" applyFill="1" applyBorder="1" applyAlignment="1" applyProtection="1">
      <alignment horizontal="center" vertical="center" wrapText="1"/>
    </xf>
    <xf numFmtId="0" fontId="9" fillId="3" borderId="65" xfId="3" applyNumberFormat="1" applyFont="1" applyFill="1" applyBorder="1" applyAlignment="1" applyProtection="1">
      <alignment horizontal="center" vertical="center" wrapText="1"/>
    </xf>
    <xf numFmtId="0" fontId="9" fillId="3" borderId="64" xfId="3" applyNumberFormat="1" applyFont="1" applyFill="1" applyBorder="1" applyAlignment="1" applyProtection="1">
      <alignment horizontal="center" vertical="center" wrapText="1"/>
    </xf>
    <xf numFmtId="0" fontId="9" fillId="3" borderId="12" xfId="3" applyNumberFormat="1" applyFont="1" applyFill="1" applyBorder="1" applyAlignment="1" applyProtection="1">
      <alignment horizontal="center" vertical="center" wrapText="1"/>
    </xf>
    <xf numFmtId="0" fontId="9" fillId="3" borderId="0" xfId="3" applyNumberFormat="1" applyFont="1" applyFill="1" applyBorder="1" applyAlignment="1" applyProtection="1">
      <alignment horizontal="center" vertical="center" wrapText="1"/>
    </xf>
    <xf numFmtId="0" fontId="9" fillId="3" borderId="13" xfId="3" applyNumberFormat="1" applyFont="1" applyFill="1" applyBorder="1" applyAlignment="1" applyProtection="1">
      <alignment horizontal="center" vertical="center" wrapText="1"/>
    </xf>
    <xf numFmtId="0" fontId="9" fillId="3" borderId="23" xfId="3" applyNumberFormat="1" applyFont="1" applyFill="1" applyBorder="1" applyAlignment="1" applyProtection="1">
      <alignment horizontal="center" vertical="center" wrapText="1"/>
    </xf>
    <xf numFmtId="0" fontId="9" fillId="3" borderId="24" xfId="3" applyNumberFormat="1" applyFont="1" applyFill="1" applyBorder="1" applyAlignment="1" applyProtection="1">
      <alignment horizontal="center" vertical="center" wrapText="1"/>
    </xf>
    <xf numFmtId="0" fontId="9" fillId="3" borderId="25" xfId="3" applyNumberFormat="1" applyFont="1" applyFill="1" applyBorder="1" applyAlignment="1" applyProtection="1">
      <alignment horizontal="center" vertical="center" wrapText="1"/>
    </xf>
    <xf numFmtId="0" fontId="15" fillId="0" borderId="6" xfId="0" quotePrefix="1" applyFont="1" applyFill="1" applyBorder="1" applyAlignment="1">
      <alignment horizontal="center" vertical="center" wrapText="1"/>
    </xf>
    <xf numFmtId="0" fontId="9" fillId="18" borderId="4" xfId="0" applyFont="1" applyFill="1" applyBorder="1" applyAlignment="1" applyProtection="1">
      <alignment horizontal="left" vertical="top" wrapText="1"/>
      <protection locked="0"/>
    </xf>
    <xf numFmtId="0" fontId="9" fillId="18" borderId="7" xfId="0" applyFont="1" applyFill="1" applyBorder="1" applyAlignment="1" applyProtection="1">
      <alignment horizontal="left" vertical="top" wrapText="1"/>
      <protection locked="0"/>
    </xf>
    <xf numFmtId="0" fontId="9" fillId="18" borderId="5" xfId="0" applyFont="1" applyFill="1" applyBorder="1" applyAlignment="1" applyProtection="1">
      <alignment horizontal="left" vertical="top" wrapText="1"/>
      <protection locked="0"/>
    </xf>
    <xf numFmtId="0" fontId="9" fillId="18" borderId="12" xfId="0" applyFont="1" applyFill="1" applyBorder="1" applyAlignment="1" applyProtection="1">
      <alignment horizontal="left" vertical="top" wrapText="1"/>
      <protection locked="0"/>
    </xf>
    <xf numFmtId="0" fontId="9" fillId="18" borderId="0" xfId="0" applyFont="1" applyFill="1" applyBorder="1" applyAlignment="1" applyProtection="1">
      <alignment horizontal="left" vertical="top" wrapText="1"/>
      <protection locked="0"/>
    </xf>
    <xf numFmtId="0" fontId="9" fillId="18" borderId="13" xfId="0" applyFont="1" applyFill="1" applyBorder="1" applyAlignment="1" applyProtection="1">
      <alignment horizontal="left" vertical="top" wrapText="1"/>
      <protection locked="0"/>
    </xf>
    <xf numFmtId="0" fontId="9" fillId="18" borderId="8" xfId="0" applyFont="1" applyFill="1" applyBorder="1" applyAlignment="1" applyProtection="1">
      <alignment horizontal="left" vertical="top" wrapText="1"/>
      <protection locked="0"/>
    </xf>
    <xf numFmtId="0" fontId="9" fillId="18" borderId="11" xfId="0" applyFont="1" applyFill="1" applyBorder="1" applyAlignment="1" applyProtection="1">
      <alignment horizontal="left" vertical="top" wrapText="1"/>
      <protection locked="0"/>
    </xf>
    <xf numFmtId="0" fontId="9" fillId="18" borderId="9" xfId="0" applyFont="1" applyFill="1" applyBorder="1" applyAlignment="1" applyProtection="1">
      <alignment horizontal="left" vertical="top" wrapText="1"/>
      <protection locked="0"/>
    </xf>
    <xf numFmtId="0" fontId="14" fillId="2" borderId="0" xfId="0" applyFont="1" applyFill="1" applyAlignment="1">
      <alignment horizontal="center" vertical="center" wrapText="1"/>
    </xf>
    <xf numFmtId="0" fontId="11" fillId="0" borderId="0" xfId="0" applyFont="1" applyFill="1" applyAlignment="1">
      <alignment vertical="top"/>
    </xf>
    <xf numFmtId="0" fontId="47" fillId="0" borderId="0" xfId="0" applyFont="1" applyAlignment="1">
      <alignment vertical="top"/>
    </xf>
    <xf numFmtId="0" fontId="11" fillId="0" borderId="6" xfId="0" applyFont="1" applyFill="1" applyBorder="1" applyAlignment="1">
      <alignment horizontal="center" vertical="center" wrapText="1"/>
    </xf>
    <xf numFmtId="0" fontId="10" fillId="16" borderId="4" xfId="0" applyFont="1" applyFill="1" applyBorder="1" applyAlignment="1" applyProtection="1">
      <alignment horizontal="center" vertical="center" wrapText="1"/>
      <protection locked="0"/>
    </xf>
    <xf numFmtId="0" fontId="10" fillId="16" borderId="12" xfId="0" applyFont="1" applyFill="1" applyBorder="1" applyAlignment="1" applyProtection="1">
      <alignment horizontal="center" vertical="center" wrapText="1"/>
      <protection locked="0"/>
    </xf>
    <xf numFmtId="0" fontId="6" fillId="16" borderId="8" xfId="0" applyFont="1" applyFill="1" applyBorder="1" applyAlignment="1" applyProtection="1">
      <alignment horizontal="center" vertical="center" wrapText="1"/>
      <protection locked="0"/>
    </xf>
    <xf numFmtId="0" fontId="9" fillId="5" borderId="4" xfId="0" applyNumberFormat="1" applyFont="1" applyFill="1" applyBorder="1" applyAlignment="1" applyProtection="1">
      <alignment horizontal="left" vertical="top" wrapText="1"/>
      <protection locked="0"/>
    </xf>
    <xf numFmtId="0" fontId="9" fillId="5" borderId="7" xfId="0" applyNumberFormat="1" applyFont="1" applyFill="1" applyBorder="1" applyAlignment="1" applyProtection="1">
      <alignment horizontal="left" vertical="top" wrapText="1"/>
      <protection locked="0"/>
    </xf>
    <xf numFmtId="0" fontId="9" fillId="5" borderId="32" xfId="0" applyNumberFormat="1" applyFont="1" applyFill="1" applyBorder="1" applyAlignment="1" applyProtection="1">
      <alignment horizontal="left" vertical="top" wrapText="1"/>
      <protection locked="0"/>
    </xf>
    <xf numFmtId="0" fontId="9" fillId="5" borderId="12" xfId="0" applyNumberFormat="1" applyFont="1" applyFill="1" applyBorder="1" applyAlignment="1" applyProtection="1">
      <alignment horizontal="left" vertical="top" wrapText="1"/>
      <protection locked="0"/>
    </xf>
    <xf numFmtId="0" fontId="9" fillId="5" borderId="0" xfId="0" applyNumberFormat="1" applyFont="1" applyFill="1" applyBorder="1" applyAlignment="1" applyProtection="1">
      <alignment horizontal="left" vertical="top" wrapText="1"/>
      <protection locked="0"/>
    </xf>
    <xf numFmtId="0" fontId="9" fillId="5" borderId="38" xfId="0" applyNumberFormat="1" applyFont="1" applyFill="1" applyBorder="1" applyAlignment="1" applyProtection="1">
      <alignment horizontal="left" vertical="top" wrapText="1"/>
      <protection locked="0"/>
    </xf>
    <xf numFmtId="0" fontId="9" fillId="5" borderId="8" xfId="0" applyNumberFormat="1" applyFont="1" applyFill="1" applyBorder="1" applyAlignment="1" applyProtection="1">
      <alignment horizontal="left" vertical="top" wrapText="1"/>
      <protection locked="0"/>
    </xf>
    <xf numFmtId="0" fontId="9" fillId="5" borderId="11" xfId="0" applyNumberFormat="1" applyFont="1" applyFill="1" applyBorder="1" applyAlignment="1" applyProtection="1">
      <alignment horizontal="left" vertical="top" wrapText="1"/>
      <protection locked="0"/>
    </xf>
    <xf numFmtId="0" fontId="9" fillId="5" borderId="33" xfId="0" applyNumberFormat="1" applyFont="1" applyFill="1" applyBorder="1" applyAlignment="1" applyProtection="1">
      <alignment horizontal="left" vertical="top" wrapText="1"/>
      <protection locked="0"/>
    </xf>
    <xf numFmtId="0" fontId="26" fillId="0" borderId="23" xfId="0" applyFont="1" applyFill="1" applyBorder="1" applyAlignment="1" applyProtection="1">
      <alignment horizontal="left" vertical="top" wrapText="1"/>
      <protection locked="0"/>
    </xf>
    <xf numFmtId="0" fontId="26" fillId="0" borderId="25" xfId="0" applyFont="1" applyFill="1" applyBorder="1" applyAlignment="1" applyProtection="1">
      <alignment horizontal="left" vertical="top" wrapText="1"/>
      <protection locked="0"/>
    </xf>
    <xf numFmtId="0" fontId="8" fillId="0" borderId="100" xfId="0" applyFont="1" applyFill="1" applyBorder="1" applyAlignment="1">
      <alignment horizontal="left" vertical="center"/>
    </xf>
    <xf numFmtId="0" fontId="8" fillId="0" borderId="101" xfId="0" applyFont="1" applyFill="1" applyBorder="1" applyAlignment="1">
      <alignment horizontal="left" vertical="center"/>
    </xf>
    <xf numFmtId="0" fontId="8" fillId="0" borderId="16" xfId="0" applyFont="1" applyFill="1" applyBorder="1" applyAlignment="1">
      <alignment horizontal="left" vertical="center"/>
    </xf>
    <xf numFmtId="0" fontId="8" fillId="0" borderId="44" xfId="0" applyFont="1" applyFill="1" applyBorder="1" applyAlignment="1">
      <alignment horizontal="left" vertical="center"/>
    </xf>
    <xf numFmtId="0" fontId="8" fillId="0" borderId="30" xfId="0" applyFont="1" applyFill="1" applyBorder="1" applyAlignment="1">
      <alignment horizontal="left" vertical="center"/>
    </xf>
    <xf numFmtId="0" fontId="8" fillId="0" borderId="45" xfId="0" applyFont="1" applyFill="1" applyBorder="1" applyAlignment="1">
      <alignment horizontal="left" vertical="center"/>
    </xf>
    <xf numFmtId="0" fontId="27" fillId="0" borderId="100" xfId="0" applyFont="1" applyFill="1" applyBorder="1" applyAlignment="1">
      <alignment horizontal="left" vertical="center"/>
    </xf>
    <xf numFmtId="0" fontId="27" fillId="0" borderId="101" xfId="0" applyFont="1" applyFill="1" applyBorder="1" applyAlignment="1">
      <alignment horizontal="left" vertical="center"/>
    </xf>
    <xf numFmtId="0" fontId="27" fillId="0" borderId="16"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7"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0" xfId="0" applyFont="1" applyFill="1" applyAlignment="1">
      <alignment horizontal="left" vertical="center" wrapText="1"/>
    </xf>
    <xf numFmtId="0" fontId="9" fillId="7" borderId="0" xfId="0" applyFont="1" applyFill="1" applyAlignment="1">
      <alignment horizontal="left" vertical="center" wrapText="1"/>
    </xf>
    <xf numFmtId="0" fontId="10" fillId="11" borderId="4" xfId="0" applyFont="1" applyFill="1" applyBorder="1" applyAlignment="1" applyProtection="1">
      <alignment horizontal="center" vertical="center" wrapText="1"/>
      <protection locked="0"/>
    </xf>
    <xf numFmtId="0" fontId="10" fillId="11" borderId="5" xfId="0" applyFont="1" applyFill="1" applyBorder="1" applyAlignment="1" applyProtection="1">
      <alignment horizontal="center" vertical="center" wrapText="1"/>
      <protection locked="0"/>
    </xf>
    <xf numFmtId="0" fontId="10" fillId="11" borderId="12" xfId="0" applyFont="1" applyFill="1" applyBorder="1" applyAlignment="1" applyProtection="1">
      <alignment horizontal="center" vertical="center" wrapText="1"/>
      <protection locked="0"/>
    </xf>
    <xf numFmtId="0" fontId="10" fillId="11" borderId="13" xfId="0"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9" fillId="0" borderId="6" xfId="0" applyFont="1" applyFill="1" applyBorder="1" applyAlignment="1">
      <alignment horizontal="center" vertical="center" wrapText="1"/>
    </xf>
    <xf numFmtId="0" fontId="9" fillId="11" borderId="1" xfId="0" applyFont="1" applyFill="1" applyBorder="1" applyAlignment="1" applyProtection="1">
      <alignment horizontal="left" vertical="center" wrapText="1"/>
      <protection locked="0"/>
    </xf>
    <xf numFmtId="0" fontId="9" fillId="11" borderId="2" xfId="0" applyFont="1" applyFill="1" applyBorder="1" applyAlignment="1" applyProtection="1">
      <alignment horizontal="left" vertical="center" wrapText="1"/>
      <protection locked="0"/>
    </xf>
    <xf numFmtId="0" fontId="9" fillId="11" borderId="3" xfId="0" applyFont="1" applyFill="1" applyBorder="1" applyAlignment="1" applyProtection="1">
      <alignment horizontal="left" vertical="center" wrapText="1"/>
      <protection locked="0"/>
    </xf>
    <xf numFmtId="0" fontId="9" fillId="11" borderId="6" xfId="0" applyFont="1" applyFill="1" applyBorder="1" applyAlignment="1" applyProtection="1">
      <alignment horizontal="left" vertical="center" wrapText="1"/>
      <protection locked="0"/>
    </xf>
    <xf numFmtId="176" fontId="9" fillId="11" borderId="6" xfId="0" applyNumberFormat="1" applyFont="1" applyFill="1" applyBorder="1" applyAlignment="1" applyProtection="1">
      <alignment horizontal="left" vertical="center" wrapText="1"/>
      <protection locked="0"/>
    </xf>
    <xf numFmtId="0" fontId="9" fillId="16" borderId="6" xfId="0" applyFont="1" applyFill="1" applyBorder="1" applyAlignment="1" applyProtection="1">
      <alignment horizontal="left" vertical="center" wrapText="1"/>
      <protection locked="0"/>
    </xf>
    <xf numFmtId="0" fontId="9" fillId="16" borderId="1" xfId="0" applyFont="1" applyFill="1" applyBorder="1" applyAlignment="1" applyProtection="1">
      <alignment horizontal="left" vertical="center" wrapText="1"/>
      <protection locked="0"/>
    </xf>
    <xf numFmtId="0" fontId="9" fillId="16" borderId="2" xfId="0" applyFont="1" applyFill="1" applyBorder="1" applyAlignment="1" applyProtection="1">
      <alignment horizontal="left" vertical="center" wrapText="1"/>
      <protection locked="0"/>
    </xf>
    <xf numFmtId="0" fontId="9" fillId="16" borderId="3" xfId="0" applyFont="1" applyFill="1" applyBorder="1" applyAlignment="1" applyProtection="1">
      <alignment horizontal="left" vertical="center" wrapText="1"/>
      <protection locked="0"/>
    </xf>
    <xf numFmtId="176" fontId="9" fillId="16" borderId="1" xfId="0" applyNumberFormat="1" applyFont="1" applyFill="1" applyBorder="1" applyAlignment="1" applyProtection="1">
      <alignment horizontal="left" vertical="center" wrapText="1"/>
      <protection locked="0"/>
    </xf>
    <xf numFmtId="176" fontId="9" fillId="16" borderId="2" xfId="0" applyNumberFormat="1" applyFont="1" applyFill="1" applyBorder="1" applyAlignment="1" applyProtection="1">
      <alignment horizontal="left" vertical="center" wrapText="1"/>
      <protection locked="0"/>
    </xf>
    <xf numFmtId="176" fontId="9" fillId="16" borderId="3" xfId="0" applyNumberFormat="1" applyFont="1" applyFill="1" applyBorder="1" applyAlignment="1" applyProtection="1">
      <alignment horizontal="left" vertical="center" wrapText="1"/>
      <protection locked="0"/>
    </xf>
    <xf numFmtId="9" fontId="10" fillId="0" borderId="6" xfId="4"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11" borderId="23" xfId="0" applyFont="1" applyFill="1" applyBorder="1" applyAlignment="1" applyProtection="1">
      <alignment horizontal="center" vertical="center" wrapText="1"/>
      <protection locked="0"/>
    </xf>
    <xf numFmtId="0" fontId="10" fillId="11" borderId="25" xfId="0" applyFont="1" applyFill="1" applyBorder="1" applyAlignment="1" applyProtection="1">
      <alignment horizontal="center" vertical="center" wrapText="1"/>
      <protection locked="0"/>
    </xf>
    <xf numFmtId="0" fontId="26" fillId="0" borderId="4" xfId="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0" fontId="26" fillId="0" borderId="23" xfId="0" applyFont="1" applyFill="1" applyBorder="1" applyAlignment="1" applyProtection="1">
      <alignment horizontal="left" vertical="top" wrapText="1"/>
    </xf>
    <xf numFmtId="0" fontId="26" fillId="0" borderId="25" xfId="0" applyFont="1" applyFill="1" applyBorder="1" applyAlignment="1" applyProtection="1">
      <alignment horizontal="left" vertical="top" wrapText="1"/>
    </xf>
    <xf numFmtId="0" fontId="26" fillId="0" borderId="31" xfId="0" applyFont="1" applyFill="1" applyBorder="1" applyAlignment="1" applyProtection="1">
      <alignment horizontal="center" vertical="center" wrapText="1"/>
    </xf>
    <xf numFmtId="0" fontId="26" fillId="0" borderId="34" xfId="0" applyFont="1" applyFill="1" applyBorder="1" applyAlignment="1" applyProtection="1">
      <alignment wrapText="1"/>
    </xf>
    <xf numFmtId="0" fontId="26" fillId="0" borderId="1" xfId="0" applyFont="1" applyFill="1" applyBorder="1" applyAlignment="1" applyProtection="1">
      <alignment horizontal="left" vertical="center" wrapText="1"/>
    </xf>
    <xf numFmtId="0" fontId="26" fillId="0" borderId="2" xfId="0" applyFont="1" applyFill="1" applyBorder="1" applyAlignment="1" applyProtection="1">
      <alignment horizontal="left" vertical="center" wrapText="1"/>
    </xf>
    <xf numFmtId="0" fontId="26" fillId="0" borderId="3" xfId="0" applyFont="1" applyFill="1" applyBorder="1" applyAlignment="1" applyProtection="1">
      <alignment horizontal="left" vertical="center" wrapText="1"/>
    </xf>
    <xf numFmtId="0" fontId="28" fillId="0" borderId="31" xfId="0" applyFont="1" applyFill="1" applyBorder="1" applyAlignment="1" applyProtection="1">
      <alignment horizontal="left" vertical="top" wrapText="1"/>
    </xf>
    <xf numFmtId="0" fontId="28" fillId="0" borderId="34" xfId="0" applyFont="1" applyFill="1" applyBorder="1" applyAlignment="1" applyProtection="1">
      <alignment horizontal="left" vertical="top" wrapText="1"/>
    </xf>
    <xf numFmtId="0" fontId="26" fillId="0" borderId="7" xfId="0" applyFont="1" applyFill="1" applyBorder="1" applyAlignment="1" applyProtection="1">
      <alignment horizontal="left" vertical="top" wrapText="1"/>
    </xf>
    <xf numFmtId="0" fontId="26" fillId="0" borderId="32" xfId="0" applyFont="1" applyFill="1" applyBorder="1" applyAlignment="1" applyProtection="1">
      <alignment horizontal="left" vertical="top" wrapText="1"/>
    </xf>
    <xf numFmtId="0" fontId="26" fillId="0" borderId="24" xfId="0" applyFont="1" applyFill="1" applyBorder="1" applyAlignment="1" applyProtection="1">
      <alignment horizontal="left" vertical="top" wrapText="1"/>
    </xf>
    <xf numFmtId="0" fontId="26" fillId="0" borderId="35" xfId="0" applyFont="1" applyFill="1" applyBorder="1" applyAlignment="1" applyProtection="1">
      <alignment horizontal="left" vertical="top" wrapText="1"/>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9" fillId="5" borderId="23" xfId="0" applyNumberFormat="1" applyFont="1" applyFill="1" applyBorder="1" applyAlignment="1" applyProtection="1">
      <alignment horizontal="left" vertical="top" wrapText="1"/>
      <protection locked="0"/>
    </xf>
    <xf numFmtId="0" fontId="9" fillId="5" borderId="24" xfId="0" applyNumberFormat="1" applyFont="1" applyFill="1" applyBorder="1" applyAlignment="1" applyProtection="1">
      <alignment horizontal="left" vertical="top" wrapText="1"/>
      <protection locked="0"/>
    </xf>
    <xf numFmtId="0" fontId="9" fillId="5" borderId="35" xfId="0" applyNumberFormat="1" applyFont="1" applyFill="1" applyBorder="1" applyAlignment="1" applyProtection="1">
      <alignment horizontal="left" vertical="top" wrapText="1"/>
      <protection locked="0"/>
    </xf>
    <xf numFmtId="0" fontId="9" fillId="11" borderId="4" xfId="0" applyNumberFormat="1" applyFont="1" applyFill="1" applyBorder="1" applyAlignment="1" applyProtection="1">
      <alignment horizontal="left" vertical="center" wrapText="1"/>
      <protection locked="0"/>
    </xf>
    <xf numFmtId="0" fontId="0" fillId="11" borderId="7" xfId="0" applyFill="1" applyBorder="1" applyAlignment="1" applyProtection="1">
      <alignment horizontal="left" wrapText="1"/>
      <protection locked="0"/>
    </xf>
    <xf numFmtId="0" fontId="0" fillId="11" borderId="5" xfId="0" applyFill="1" applyBorder="1" applyAlignment="1" applyProtection="1">
      <alignment horizontal="left" wrapText="1"/>
      <protection locked="0"/>
    </xf>
    <xf numFmtId="0" fontId="9" fillId="11" borderId="12" xfId="0" applyNumberFormat="1" applyFont="1" applyFill="1" applyBorder="1" applyAlignment="1" applyProtection="1">
      <alignment horizontal="left" vertical="center" wrapText="1"/>
      <protection locked="0"/>
    </xf>
    <xf numFmtId="0" fontId="0" fillId="11" borderId="0" xfId="0" applyFill="1" applyBorder="1" applyAlignment="1" applyProtection="1">
      <alignment horizontal="left" wrapText="1"/>
      <protection locked="0"/>
    </xf>
    <xf numFmtId="0" fontId="0" fillId="11" borderId="13" xfId="0" applyFill="1" applyBorder="1" applyAlignment="1" applyProtection="1">
      <alignment horizontal="left" wrapText="1"/>
      <protection locked="0"/>
    </xf>
    <xf numFmtId="0" fontId="0" fillId="11" borderId="23" xfId="0" applyFill="1" applyBorder="1" applyAlignment="1" applyProtection="1">
      <alignment horizontal="left" wrapText="1"/>
      <protection locked="0"/>
    </xf>
    <xf numFmtId="0" fontId="0" fillId="11" borderId="24" xfId="0" applyFill="1" applyBorder="1" applyAlignment="1" applyProtection="1">
      <alignment horizontal="left" wrapText="1"/>
      <protection locked="0"/>
    </xf>
    <xf numFmtId="0" fontId="0" fillId="11" borderId="25" xfId="0" applyFill="1" applyBorder="1" applyAlignment="1" applyProtection="1">
      <alignment horizontal="left" wrapText="1"/>
      <protection locked="0"/>
    </xf>
    <xf numFmtId="0" fontId="9" fillId="10" borderId="40" xfId="0" applyFont="1" applyFill="1" applyBorder="1" applyAlignment="1">
      <alignment vertical="top" wrapText="1"/>
    </xf>
    <xf numFmtId="0" fontId="0" fillId="0" borderId="34" xfId="0" applyBorder="1" applyAlignment="1">
      <alignment vertical="top" wrapText="1"/>
    </xf>
    <xf numFmtId="0" fontId="8" fillId="0" borderId="36" xfId="0" applyFont="1" applyBorder="1" applyAlignment="1">
      <alignment horizontal="center" vertical="center"/>
    </xf>
    <xf numFmtId="0" fontId="8" fillId="0" borderId="17" xfId="0" applyFont="1" applyBorder="1" applyAlignment="1">
      <alignment horizontal="center" vertical="center"/>
    </xf>
    <xf numFmtId="0" fontId="8" fillId="0" borderId="20" xfId="0" applyFont="1" applyBorder="1" applyAlignment="1">
      <alignment horizontal="center" vertical="center"/>
    </xf>
    <xf numFmtId="0" fontId="9" fillId="0" borderId="31" xfId="0" applyFont="1" applyFill="1" applyBorder="1" applyAlignment="1">
      <alignment horizontal="center" vertical="center" textRotation="255" wrapText="1"/>
    </xf>
    <xf numFmtId="0" fontId="9" fillId="0" borderId="40" xfId="0" applyFont="1" applyFill="1" applyBorder="1" applyAlignment="1">
      <alignment horizontal="center" vertical="center" textRotation="255" wrapText="1"/>
    </xf>
    <xf numFmtId="0" fontId="9" fillId="0" borderId="34" xfId="0" applyFont="1" applyFill="1" applyBorder="1"/>
    <xf numFmtId="0" fontId="9" fillId="0" borderId="31"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34" xfId="0" applyFont="1" applyBorder="1"/>
    <xf numFmtId="0" fontId="45" fillId="0" borderId="31" xfId="0" applyFont="1" applyFill="1" applyBorder="1" applyAlignment="1">
      <alignment horizontal="left" vertical="top" wrapText="1"/>
    </xf>
    <xf numFmtId="0" fontId="45" fillId="0" borderId="40" xfId="0" applyFont="1" applyFill="1" applyBorder="1" applyAlignment="1">
      <alignment horizontal="left" vertical="top" wrapText="1"/>
    </xf>
    <xf numFmtId="0" fontId="45" fillId="0" borderId="34" xfId="0" applyFont="1" applyFill="1" applyBorder="1" applyAlignment="1">
      <alignment vertical="top" wrapText="1"/>
    </xf>
    <xf numFmtId="0" fontId="26" fillId="7" borderId="31" xfId="0" applyFont="1" applyFill="1" applyBorder="1" applyAlignment="1">
      <alignment vertical="center" wrapText="1"/>
    </xf>
    <xf numFmtId="0" fontId="26" fillId="7" borderId="40" xfId="0" applyFont="1" applyFill="1" applyBorder="1" applyAlignment="1">
      <alignment vertical="center" wrapText="1"/>
    </xf>
    <xf numFmtId="0" fontId="26" fillId="0" borderId="1" xfId="0" applyNumberFormat="1" applyFont="1" applyFill="1" applyBorder="1" applyAlignment="1">
      <alignment horizontal="left" vertical="center" wrapText="1"/>
    </xf>
    <xf numFmtId="0" fontId="26" fillId="0" borderId="2" xfId="0" applyNumberFormat="1" applyFont="1" applyFill="1" applyBorder="1" applyAlignment="1">
      <alignment horizontal="left" vertical="center" wrapText="1"/>
    </xf>
    <xf numFmtId="0" fontId="26" fillId="0" borderId="3" xfId="0" applyNumberFormat="1" applyFont="1" applyFill="1" applyBorder="1" applyAlignment="1">
      <alignment horizontal="left" vertical="center" wrapText="1"/>
    </xf>
    <xf numFmtId="0" fontId="10" fillId="16" borderId="23" xfId="0" applyFont="1" applyFill="1" applyBorder="1" applyAlignment="1" applyProtection="1">
      <alignment horizontal="center" vertical="center" wrapText="1"/>
      <protection locked="0"/>
    </xf>
    <xf numFmtId="0" fontId="26" fillId="11" borderId="4" xfId="0" applyNumberFormat="1" applyFont="1" applyFill="1" applyBorder="1" applyAlignment="1" applyProtection="1">
      <alignment horizontal="left" vertical="center" wrapText="1"/>
      <protection locked="0"/>
    </xf>
    <xf numFmtId="0" fontId="26" fillId="11" borderId="12" xfId="0" applyNumberFormat="1" applyFont="1" applyFill="1" applyBorder="1" applyAlignment="1" applyProtection="1">
      <alignment horizontal="left" vertical="center" wrapText="1"/>
      <protection locked="0"/>
    </xf>
    <xf numFmtId="0" fontId="26" fillId="10" borderId="40" xfId="0" applyFont="1" applyFill="1" applyBorder="1" applyAlignment="1">
      <alignment vertical="top" wrapText="1"/>
    </xf>
    <xf numFmtId="0" fontId="9" fillId="0" borderId="20" xfId="0" applyFont="1" applyBorder="1" applyAlignment="1">
      <alignment horizontal="center"/>
    </xf>
    <xf numFmtId="0" fontId="9" fillId="0" borderId="31"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34" xfId="0" applyFont="1" applyFill="1" applyBorder="1" applyAlignment="1" applyProtection="1">
      <alignment wrapText="1"/>
      <protection locked="0"/>
    </xf>
    <xf numFmtId="0" fontId="15" fillId="0" borderId="31" xfId="0" applyFont="1" applyFill="1" applyBorder="1" applyAlignment="1">
      <alignment horizontal="left" vertical="top" wrapText="1"/>
    </xf>
    <xf numFmtId="0" fontId="15" fillId="0" borderId="40" xfId="0" applyFont="1" applyFill="1" applyBorder="1" applyAlignment="1">
      <alignment horizontal="left" vertical="top" wrapText="1"/>
    </xf>
    <xf numFmtId="0" fontId="15" fillId="0" borderId="10" xfId="0" applyFont="1" applyFill="1" applyBorder="1" applyAlignment="1">
      <alignment vertical="top" wrapText="1"/>
    </xf>
    <xf numFmtId="0" fontId="30" fillId="0" borderId="10" xfId="0" applyFont="1" applyBorder="1" applyAlignment="1">
      <alignment vertical="top" wrapText="1"/>
    </xf>
    <xf numFmtId="0" fontId="27" fillId="0" borderId="14" xfId="0" applyFont="1" applyFill="1" applyBorder="1" applyAlignment="1">
      <alignment horizontal="left" vertical="center"/>
    </xf>
    <xf numFmtId="0" fontId="27" fillId="0" borderId="15" xfId="0" applyFont="1" applyFill="1" applyBorder="1" applyAlignment="1">
      <alignment horizontal="left" vertical="center"/>
    </xf>
    <xf numFmtId="0" fontId="27" fillId="7" borderId="15" xfId="0" applyFont="1" applyFill="1" applyBorder="1" applyAlignment="1">
      <alignment horizontal="left" vertical="center"/>
    </xf>
    <xf numFmtId="0" fontId="9" fillId="5" borderId="4" xfId="0" applyFont="1" applyFill="1" applyBorder="1" applyAlignment="1" applyProtection="1">
      <alignment horizontal="left" vertical="top" wrapText="1"/>
      <protection locked="0"/>
    </xf>
    <xf numFmtId="0" fontId="9" fillId="5" borderId="7" xfId="0" applyFont="1" applyFill="1" applyBorder="1" applyAlignment="1" applyProtection="1">
      <alignment horizontal="left" vertical="top" wrapText="1"/>
      <protection locked="0"/>
    </xf>
    <xf numFmtId="0" fontId="9" fillId="5" borderId="32" xfId="0" applyFont="1" applyFill="1" applyBorder="1" applyAlignment="1" applyProtection="1">
      <alignment horizontal="left" vertical="top" wrapText="1"/>
      <protection locked="0"/>
    </xf>
    <xf numFmtId="0" fontId="9" fillId="5" borderId="12" xfId="0" applyFont="1" applyFill="1" applyBorder="1" applyAlignment="1" applyProtection="1">
      <alignment horizontal="left" vertical="top" wrapText="1"/>
      <protection locked="0"/>
    </xf>
    <xf numFmtId="0" fontId="9" fillId="5" borderId="0" xfId="0" applyFont="1" applyFill="1" applyBorder="1" applyAlignment="1" applyProtection="1">
      <alignment horizontal="left" vertical="top" wrapText="1"/>
      <protection locked="0"/>
    </xf>
    <xf numFmtId="0" fontId="9" fillId="5" borderId="38" xfId="0" applyFont="1" applyFill="1" applyBorder="1" applyAlignment="1" applyProtection="1">
      <alignment horizontal="left" vertical="top" wrapText="1"/>
      <protection locked="0"/>
    </xf>
    <xf numFmtId="0" fontId="9" fillId="5" borderId="8" xfId="0" applyFont="1" applyFill="1" applyBorder="1" applyAlignment="1" applyProtection="1">
      <alignment horizontal="left" vertical="top" wrapText="1"/>
      <protection locked="0"/>
    </xf>
    <xf numFmtId="0" fontId="9" fillId="5" borderId="11" xfId="0" applyFont="1" applyFill="1" applyBorder="1" applyAlignment="1" applyProtection="1">
      <alignment horizontal="left" vertical="top" wrapText="1"/>
      <protection locked="0"/>
    </xf>
    <xf numFmtId="0" fontId="9" fillId="5" borderId="33" xfId="0" applyFont="1" applyFill="1" applyBorder="1" applyAlignment="1" applyProtection="1">
      <alignment horizontal="left" vertical="top" wrapText="1"/>
      <protection locked="0"/>
    </xf>
    <xf numFmtId="0" fontId="6" fillId="0" borderId="23"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8" fillId="0" borderId="14" xfId="0" applyFont="1" applyFill="1" applyBorder="1" applyAlignment="1">
      <alignment vertical="center" wrapText="1"/>
    </xf>
    <xf numFmtId="0" fontId="8" fillId="0" borderId="15" xfId="0" applyFont="1" applyFill="1" applyBorder="1" applyAlignment="1">
      <alignment vertical="center" wrapText="1"/>
    </xf>
    <xf numFmtId="0" fontId="8" fillId="7" borderId="15" xfId="0" applyFont="1" applyFill="1" applyBorder="1" applyAlignment="1">
      <alignment vertical="center" wrapText="1"/>
    </xf>
    <xf numFmtId="0" fontId="8" fillId="0" borderId="16" xfId="0" applyFont="1" applyFill="1" applyBorder="1" applyAlignment="1">
      <alignment vertical="center" wrapText="1"/>
    </xf>
    <xf numFmtId="0" fontId="8" fillId="0" borderId="37" xfId="0" applyFont="1" applyBorder="1" applyAlignment="1">
      <alignment horizontal="center" vertical="center"/>
    </xf>
    <xf numFmtId="0" fontId="8" fillId="0" borderId="39" xfId="0" applyFont="1" applyFill="1" applyBorder="1" applyAlignment="1">
      <alignment horizontal="center" vertical="center"/>
    </xf>
    <xf numFmtId="0" fontId="8" fillId="7" borderId="15" xfId="0" applyFont="1" applyFill="1" applyBorder="1" applyAlignment="1">
      <alignment horizontal="left" vertical="center"/>
    </xf>
    <xf numFmtId="0" fontId="45" fillId="0" borderId="10" xfId="0" applyFont="1" applyFill="1" applyBorder="1" applyAlignment="1">
      <alignment vertical="top" wrapText="1"/>
    </xf>
    <xf numFmtId="0" fontId="26" fillId="0" borderId="1"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10" fillId="5" borderId="31" xfId="0" applyFont="1" applyFill="1" applyBorder="1" applyAlignment="1" applyProtection="1">
      <alignment horizontal="center" vertical="center" wrapText="1"/>
      <protection locked="0"/>
    </xf>
    <xf numFmtId="0" fontId="10" fillId="5" borderId="40" xfId="0" applyFont="1" applyFill="1" applyBorder="1" applyAlignment="1" applyProtection="1">
      <alignment horizontal="center" vertical="center" wrapText="1"/>
      <protection locked="0"/>
    </xf>
    <xf numFmtId="0" fontId="0" fillId="0" borderId="10" xfId="0" applyBorder="1" applyAlignment="1">
      <alignment horizontal="center" vertical="center"/>
    </xf>
    <xf numFmtId="0" fontId="26" fillId="11" borderId="4" xfId="0" applyFont="1" applyFill="1" applyBorder="1" applyAlignment="1" applyProtection="1">
      <alignment horizontal="left" vertical="center" wrapText="1"/>
      <protection locked="0"/>
    </xf>
    <xf numFmtId="0" fontId="26" fillId="11" borderId="12" xfId="0" applyFont="1" applyFill="1" applyBorder="1" applyAlignment="1" applyProtection="1">
      <alignment horizontal="left" vertical="center" wrapText="1"/>
      <protection locked="0"/>
    </xf>
    <xf numFmtId="0" fontId="0" fillId="11" borderId="8" xfId="0" applyFill="1" applyBorder="1" applyAlignment="1" applyProtection="1">
      <alignment horizontal="left" wrapText="1"/>
      <protection locked="0"/>
    </xf>
    <xf numFmtId="0" fontId="0" fillId="11" borderId="11" xfId="0" applyFill="1" applyBorder="1" applyAlignment="1" applyProtection="1">
      <alignment horizontal="left" wrapText="1"/>
      <protection locked="0"/>
    </xf>
    <xf numFmtId="0" fontId="0" fillId="11" borderId="9" xfId="0" applyFill="1" applyBorder="1" applyAlignment="1" applyProtection="1">
      <alignment horizontal="left" wrapText="1"/>
      <protection locked="0"/>
    </xf>
    <xf numFmtId="0" fontId="0" fillId="0" borderId="10" xfId="0" applyBorder="1" applyAlignment="1">
      <alignment vertical="top" wrapText="1"/>
    </xf>
    <xf numFmtId="0" fontId="27" fillId="0" borderId="44" xfId="0" applyFont="1" applyFill="1" applyBorder="1" applyAlignment="1">
      <alignment horizontal="left" vertical="center"/>
    </xf>
    <xf numFmtId="0" fontId="27" fillId="0" borderId="30" xfId="0" applyFont="1" applyFill="1" applyBorder="1" applyAlignment="1">
      <alignment horizontal="left" vertical="center"/>
    </xf>
    <xf numFmtId="0" fontId="27" fillId="7" borderId="30" xfId="0" applyFont="1" applyFill="1" applyBorder="1" applyAlignment="1">
      <alignment horizontal="left" vertical="center"/>
    </xf>
    <xf numFmtId="0" fontId="27" fillId="0" borderId="45" xfId="0" applyFont="1" applyFill="1" applyBorder="1" applyAlignment="1">
      <alignment horizontal="left" vertical="center"/>
    </xf>
    <xf numFmtId="0" fontId="27" fillId="0" borderId="14" xfId="0" applyFont="1" applyFill="1" applyBorder="1" applyAlignment="1">
      <alignment vertical="center" wrapText="1"/>
    </xf>
    <xf numFmtId="0" fontId="27" fillId="0" borderId="15" xfId="0" applyFont="1" applyFill="1" applyBorder="1" applyAlignment="1">
      <alignment vertical="center" wrapText="1"/>
    </xf>
    <xf numFmtId="0" fontId="27" fillId="7" borderId="15" xfId="0" applyFont="1" applyFill="1" applyBorder="1" applyAlignment="1">
      <alignment vertical="center" wrapText="1"/>
    </xf>
    <xf numFmtId="0" fontId="27" fillId="0" borderId="16" xfId="0" applyFont="1" applyFill="1" applyBorder="1" applyAlignment="1">
      <alignment vertical="center" wrapText="1"/>
    </xf>
    <xf numFmtId="0" fontId="9" fillId="0" borderId="10" xfId="0" applyFont="1" applyBorder="1"/>
    <xf numFmtId="0" fontId="9" fillId="11" borderId="4" xfId="0" applyFont="1" applyFill="1" applyBorder="1" applyAlignment="1" applyProtection="1">
      <alignment horizontal="left" vertical="center" wrapText="1"/>
      <protection locked="0"/>
    </xf>
    <xf numFmtId="0" fontId="9" fillId="11" borderId="12" xfId="0" applyFont="1" applyFill="1" applyBorder="1" applyAlignment="1" applyProtection="1">
      <alignment horizontal="left" vertical="center" wrapText="1"/>
      <protection locked="0"/>
    </xf>
    <xf numFmtId="0" fontId="26" fillId="4" borderId="4" xfId="0" applyNumberFormat="1" applyFont="1" applyFill="1" applyBorder="1" applyAlignment="1" applyProtection="1">
      <alignment horizontal="left" vertical="top" wrapText="1"/>
      <protection locked="0"/>
    </xf>
    <xf numFmtId="0" fontId="30" fillId="0" borderId="7" xfId="0" applyFont="1" applyBorder="1" applyAlignment="1">
      <alignment horizontal="left" wrapText="1"/>
    </xf>
    <xf numFmtId="0" fontId="30" fillId="0" borderId="5" xfId="0" applyFont="1" applyBorder="1" applyAlignment="1">
      <alignment horizontal="left" wrapText="1"/>
    </xf>
    <xf numFmtId="0" fontId="26" fillId="4" borderId="12" xfId="0" applyNumberFormat="1" applyFont="1" applyFill="1" applyBorder="1" applyAlignment="1" applyProtection="1">
      <alignment horizontal="left" vertical="top" wrapText="1"/>
      <protection locked="0"/>
    </xf>
    <xf numFmtId="0" fontId="30" fillId="0" borderId="0" xfId="0" applyFont="1" applyBorder="1" applyAlignment="1">
      <alignment horizontal="left" wrapText="1"/>
    </xf>
    <xf numFmtId="0" fontId="30" fillId="0" borderId="13" xfId="0" applyFont="1" applyBorder="1" applyAlignment="1">
      <alignment horizontal="left" wrapText="1"/>
    </xf>
    <xf numFmtId="0" fontId="30" fillId="0" borderId="8" xfId="0" applyFont="1" applyBorder="1" applyAlignment="1">
      <alignment horizontal="left" wrapText="1"/>
    </xf>
    <xf numFmtId="0" fontId="30" fillId="0" borderId="11" xfId="0" applyFont="1" applyBorder="1" applyAlignment="1">
      <alignment horizontal="left" wrapText="1"/>
    </xf>
    <xf numFmtId="0" fontId="30" fillId="0" borderId="9" xfId="0" applyFont="1" applyBorder="1" applyAlignment="1">
      <alignment horizontal="left" wrapText="1"/>
    </xf>
    <xf numFmtId="0" fontId="9" fillId="0" borderId="40" xfId="0" applyFont="1" applyFill="1" applyBorder="1"/>
    <xf numFmtId="0" fontId="9" fillId="0" borderId="10" xfId="0" applyFont="1" applyFill="1" applyBorder="1"/>
    <xf numFmtId="0" fontId="9" fillId="0" borderId="1" xfId="0" applyNumberFormat="1" applyFont="1" applyFill="1" applyBorder="1" applyAlignment="1">
      <alignment horizontal="left" vertical="center" wrapText="1"/>
    </xf>
    <xf numFmtId="0" fontId="9" fillId="0" borderId="2" xfId="0" applyNumberFormat="1" applyFont="1" applyFill="1" applyBorder="1" applyAlignment="1">
      <alignment horizontal="left" vertical="center" wrapText="1"/>
    </xf>
    <xf numFmtId="0" fontId="9" fillId="0" borderId="3" xfId="0" applyNumberFormat="1" applyFont="1" applyFill="1" applyBorder="1" applyAlignment="1">
      <alignment horizontal="left" vertical="center" wrapText="1"/>
    </xf>
    <xf numFmtId="0" fontId="0" fillId="0" borderId="8" xfId="0" applyBorder="1" applyAlignment="1">
      <alignment horizontal="left" vertical="top"/>
    </xf>
    <xf numFmtId="0" fontId="0" fillId="0" borderId="11" xfId="0" applyBorder="1" applyAlignment="1">
      <alignment horizontal="left" vertical="top"/>
    </xf>
    <xf numFmtId="0" fontId="0" fillId="0" borderId="33" xfId="0" applyBorder="1" applyAlignment="1">
      <alignment horizontal="left" vertical="top"/>
    </xf>
    <xf numFmtId="0" fontId="10" fillId="5" borderId="34" xfId="0" applyFont="1" applyFill="1" applyBorder="1" applyAlignment="1" applyProtection="1">
      <alignment horizontal="center" vertical="center" wrapText="1"/>
      <protection locked="0"/>
    </xf>
    <xf numFmtId="0" fontId="45" fillId="0" borderId="10" xfId="0" applyFont="1" applyFill="1" applyBorder="1" applyAlignment="1">
      <alignment horizontal="left" vertical="top" wrapText="1"/>
    </xf>
    <xf numFmtId="0" fontId="9" fillId="5" borderId="23" xfId="0" applyFont="1" applyFill="1" applyBorder="1" applyAlignment="1" applyProtection="1">
      <alignment horizontal="left" vertical="top" wrapText="1"/>
      <protection locked="0"/>
    </xf>
    <xf numFmtId="0" fontId="9" fillId="5" borderId="24" xfId="0" applyFont="1" applyFill="1" applyBorder="1" applyAlignment="1" applyProtection="1">
      <alignment horizontal="left" vertical="top" wrapText="1"/>
      <protection locked="0"/>
    </xf>
    <xf numFmtId="0" fontId="9" fillId="5" borderId="35" xfId="0" applyFont="1" applyFill="1" applyBorder="1" applyAlignment="1" applyProtection="1">
      <alignment horizontal="left" vertical="top" wrapText="1"/>
      <protection locked="0"/>
    </xf>
    <xf numFmtId="0" fontId="9" fillId="0" borderId="10" xfId="0" applyFont="1" applyFill="1" applyBorder="1" applyAlignment="1" applyProtection="1">
      <alignment wrapText="1"/>
      <protection locked="0"/>
    </xf>
    <xf numFmtId="0" fontId="15" fillId="0" borderId="10" xfId="0" applyFont="1" applyFill="1" applyBorder="1" applyAlignment="1">
      <alignment horizontal="left" vertical="top"/>
    </xf>
    <xf numFmtId="0" fontId="9" fillId="0" borderId="37" xfId="0" applyFont="1" applyBorder="1" applyAlignment="1">
      <alignment horizontal="center"/>
    </xf>
    <xf numFmtId="0" fontId="45" fillId="0" borderId="34" xfId="0" applyFont="1" applyFill="1" applyBorder="1" applyAlignment="1">
      <alignment horizontal="left" vertical="top" wrapText="1"/>
    </xf>
    <xf numFmtId="0" fontId="9" fillId="7" borderId="31" xfId="0" applyFont="1" applyFill="1" applyBorder="1" applyAlignment="1">
      <alignment vertical="center" wrapText="1"/>
    </xf>
    <xf numFmtId="0" fontId="9" fillId="7" borderId="40" xfId="0" applyFont="1" applyFill="1" applyBorder="1" applyAlignment="1">
      <alignment vertical="center" wrapText="1"/>
    </xf>
    <xf numFmtId="0" fontId="0" fillId="0" borderId="34" xfId="0" applyBorder="1" applyAlignment="1">
      <alignment horizontal="center" vertical="center"/>
    </xf>
    <xf numFmtId="0" fontId="9" fillId="0" borderId="39" xfId="0" applyFont="1" applyFill="1" applyBorder="1" applyAlignment="1">
      <alignment horizontal="left" vertical="top" wrapText="1"/>
    </xf>
    <xf numFmtId="0" fontId="9" fillId="0" borderId="41" xfId="0" applyFont="1" applyFill="1" applyBorder="1"/>
    <xf numFmtId="0" fontId="9" fillId="0" borderId="40" xfId="0" applyFont="1" applyBorder="1"/>
    <xf numFmtId="0" fontId="9" fillId="0" borderId="40" xfId="0" applyFont="1" applyFill="1" applyBorder="1" applyProtection="1">
      <protection locked="0"/>
    </xf>
    <xf numFmtId="0" fontId="9" fillId="0" borderId="10" xfId="0" applyFont="1" applyFill="1" applyBorder="1" applyProtection="1">
      <protection locked="0"/>
    </xf>
    <xf numFmtId="0" fontId="45" fillId="0" borderId="40" xfId="0" applyFont="1" applyFill="1" applyBorder="1" applyAlignment="1">
      <alignment vertical="top" wrapText="1"/>
    </xf>
    <xf numFmtId="0" fontId="9" fillId="0" borderId="34" xfId="0" applyFont="1" applyFill="1" applyBorder="1" applyAlignment="1">
      <alignment horizontal="center" vertical="center" wrapText="1"/>
    </xf>
    <xf numFmtId="0" fontId="30" fillId="0" borderId="34" xfId="0" applyFont="1" applyBorder="1" applyAlignment="1">
      <alignment vertical="top" wrapText="1"/>
    </xf>
    <xf numFmtId="0" fontId="24" fillId="7" borderId="31" xfId="0" applyFont="1" applyFill="1" applyBorder="1" applyAlignment="1">
      <alignment vertical="center" wrapText="1"/>
    </xf>
    <xf numFmtId="0" fontId="24" fillId="7" borderId="40" xfId="0" applyFont="1" applyFill="1" applyBorder="1" applyAlignment="1">
      <alignment vertical="center" wrapText="1"/>
    </xf>
    <xf numFmtId="0" fontId="9" fillId="0" borderId="17" xfId="0" applyFont="1" applyBorder="1" applyAlignment="1">
      <alignment horizontal="center"/>
    </xf>
    <xf numFmtId="0" fontId="11" fillId="0" borderId="11" xfId="0" applyFont="1" applyFill="1" applyBorder="1" applyAlignment="1">
      <alignment horizontal="left" wrapText="1"/>
    </xf>
    <xf numFmtId="0" fontId="9" fillId="0" borderId="1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1" fillId="0" borderId="11" xfId="0" applyFont="1" applyFill="1" applyBorder="1" applyAlignment="1" applyProtection="1">
      <alignment horizontal="left" wrapText="1"/>
      <protection locked="0"/>
    </xf>
    <xf numFmtId="0" fontId="26" fillId="5" borderId="4" xfId="0" applyFont="1" applyFill="1" applyBorder="1" applyAlignment="1" applyProtection="1">
      <alignment horizontal="left" vertical="top" wrapText="1"/>
      <protection locked="0"/>
    </xf>
    <xf numFmtId="0" fontId="26" fillId="5" borderId="7" xfId="0" applyFont="1" applyFill="1" applyBorder="1" applyAlignment="1" applyProtection="1">
      <alignment horizontal="left" vertical="top" wrapText="1"/>
      <protection locked="0"/>
    </xf>
    <xf numFmtId="0" fontId="26" fillId="5" borderId="32" xfId="0" applyFont="1" applyFill="1" applyBorder="1" applyAlignment="1" applyProtection="1">
      <alignment horizontal="left" vertical="top" wrapText="1"/>
      <protection locked="0"/>
    </xf>
    <xf numFmtId="0" fontId="26" fillId="5" borderId="12" xfId="0" applyFont="1" applyFill="1" applyBorder="1" applyAlignment="1" applyProtection="1">
      <alignment horizontal="left" vertical="top" wrapText="1"/>
      <protection locked="0"/>
    </xf>
    <xf numFmtId="0" fontId="26" fillId="5" borderId="0" xfId="0" applyFont="1" applyFill="1" applyBorder="1" applyAlignment="1" applyProtection="1">
      <alignment horizontal="left" vertical="top" wrapText="1"/>
      <protection locked="0"/>
    </xf>
    <xf numFmtId="0" fontId="26" fillId="5" borderId="38" xfId="0" applyFont="1" applyFill="1" applyBorder="1" applyAlignment="1" applyProtection="1">
      <alignment horizontal="left" vertical="top" wrapText="1"/>
      <protection locked="0"/>
    </xf>
    <xf numFmtId="0" fontId="26" fillId="5" borderId="23" xfId="0" applyFont="1" applyFill="1" applyBorder="1" applyAlignment="1" applyProtection="1">
      <alignment horizontal="left" vertical="top" wrapText="1"/>
      <protection locked="0"/>
    </xf>
    <xf numFmtId="0" fontId="26" fillId="5" borderId="24" xfId="0" applyFont="1" applyFill="1" applyBorder="1" applyAlignment="1" applyProtection="1">
      <alignment horizontal="left" vertical="top" wrapText="1"/>
      <protection locked="0"/>
    </xf>
    <xf numFmtId="0" fontId="26" fillId="5" borderId="35" xfId="0" applyFont="1" applyFill="1" applyBorder="1" applyAlignment="1" applyProtection="1">
      <alignment horizontal="left" vertical="top" wrapText="1"/>
      <protection locked="0"/>
    </xf>
    <xf numFmtId="0" fontId="26" fillId="4" borderId="4" xfId="0" applyFont="1" applyFill="1" applyBorder="1" applyAlignment="1" applyProtection="1">
      <alignment horizontal="left" vertical="top" wrapText="1"/>
      <protection locked="0"/>
    </xf>
    <xf numFmtId="0" fontId="26" fillId="4" borderId="7" xfId="0" applyFont="1" applyFill="1" applyBorder="1" applyAlignment="1" applyProtection="1">
      <alignment horizontal="left" vertical="top" wrapText="1"/>
      <protection locked="0"/>
    </xf>
    <xf numFmtId="0" fontId="26" fillId="4" borderId="5" xfId="0" applyFont="1" applyFill="1" applyBorder="1" applyAlignment="1" applyProtection="1">
      <alignment horizontal="left" vertical="top" wrapText="1"/>
      <protection locked="0"/>
    </xf>
    <xf numFmtId="0" fontId="26" fillId="4" borderId="12" xfId="0" applyFont="1" applyFill="1" applyBorder="1" applyAlignment="1" applyProtection="1">
      <alignment horizontal="left" vertical="top" wrapText="1"/>
      <protection locked="0"/>
    </xf>
    <xf numFmtId="0" fontId="26" fillId="4" borderId="0" xfId="0" applyFont="1" applyFill="1" applyBorder="1" applyAlignment="1" applyProtection="1">
      <alignment horizontal="left" vertical="top" wrapText="1"/>
      <protection locked="0"/>
    </xf>
    <xf numFmtId="0" fontId="26" fillId="4" borderId="13" xfId="0" applyFont="1" applyFill="1" applyBorder="1" applyAlignment="1" applyProtection="1">
      <alignment horizontal="left" vertical="top" wrapText="1"/>
      <protection locked="0"/>
    </xf>
    <xf numFmtId="0" fontId="26" fillId="4" borderId="23" xfId="0" applyFont="1" applyFill="1" applyBorder="1" applyAlignment="1" applyProtection="1">
      <alignment horizontal="left" vertical="top" wrapText="1"/>
      <protection locked="0"/>
    </xf>
    <xf numFmtId="0" fontId="26" fillId="4" borderId="24" xfId="0" applyFont="1" applyFill="1" applyBorder="1" applyAlignment="1" applyProtection="1">
      <alignment horizontal="left" vertical="top" wrapText="1"/>
      <protection locked="0"/>
    </xf>
    <xf numFmtId="0" fontId="26" fillId="4" borderId="25" xfId="0" applyFont="1" applyFill="1" applyBorder="1" applyAlignment="1" applyProtection="1">
      <alignment horizontal="left" vertical="top" wrapText="1"/>
      <protection locked="0"/>
    </xf>
    <xf numFmtId="0" fontId="9" fillId="11" borderId="1"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11" borderId="26" xfId="0" applyFont="1" applyFill="1" applyBorder="1" applyAlignment="1">
      <alignment horizontal="center" vertical="center" wrapText="1"/>
    </xf>
    <xf numFmtId="0" fontId="9" fillId="11" borderId="28" xfId="0" applyFont="1" applyFill="1" applyBorder="1" applyAlignment="1">
      <alignment horizontal="center" vertical="center" wrapText="1"/>
    </xf>
    <xf numFmtId="0" fontId="9" fillId="0" borderId="8" xfId="0" applyFont="1" applyFill="1" applyBorder="1" applyAlignment="1">
      <alignment vertical="center" wrapText="1"/>
    </xf>
    <xf numFmtId="0" fontId="9" fillId="0" borderId="11" xfId="0" applyFont="1" applyFill="1" applyBorder="1" applyAlignment="1">
      <alignment vertical="center" wrapText="1"/>
    </xf>
    <xf numFmtId="0" fontId="9" fillId="0" borderId="9" xfId="0" applyFont="1" applyFill="1" applyBorder="1" applyAlignment="1">
      <alignment vertical="center" wrapText="1"/>
    </xf>
    <xf numFmtId="0" fontId="9" fillId="0" borderId="2" xfId="0" applyFont="1" applyFill="1" applyBorder="1" applyAlignment="1">
      <alignment horizontal="left" wrapText="1"/>
    </xf>
    <xf numFmtId="0" fontId="9" fillId="0" borderId="68"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29" fillId="7" borderId="31" xfId="0" applyFont="1" applyFill="1" applyBorder="1" applyAlignment="1">
      <alignment horizontal="center" vertical="center" wrapText="1"/>
    </xf>
    <xf numFmtId="0" fontId="29" fillId="7" borderId="34" xfId="0" applyFont="1" applyFill="1" applyBorder="1" applyAlignment="1">
      <alignment horizontal="center" vertical="center" wrapText="1"/>
    </xf>
    <xf numFmtId="0" fontId="9" fillId="18" borderId="116" xfId="0" applyFont="1" applyFill="1" applyBorder="1" applyAlignment="1" applyProtection="1">
      <alignment horizontal="left" vertical="top" wrapText="1"/>
      <protection locked="0"/>
    </xf>
    <xf numFmtId="0" fontId="9" fillId="18" borderId="117" xfId="0" applyFont="1" applyFill="1" applyBorder="1" applyAlignment="1" applyProtection="1">
      <alignment horizontal="left" vertical="top" wrapText="1"/>
      <protection locked="0"/>
    </xf>
    <xf numFmtId="0" fontId="9" fillId="18" borderId="118" xfId="0" applyFont="1" applyFill="1" applyBorder="1" applyAlignment="1" applyProtection="1">
      <alignment horizontal="left" vertical="top" wrapText="1"/>
      <protection locked="0"/>
    </xf>
    <xf numFmtId="0" fontId="9" fillId="0" borderId="31" xfId="0" applyFont="1" applyFill="1" applyBorder="1" applyAlignment="1">
      <alignment horizontal="center" vertical="center" textRotation="255"/>
    </xf>
    <xf numFmtId="0" fontId="9" fillId="0" borderId="34" xfId="0" applyFont="1" applyFill="1" applyBorder="1" applyAlignment="1">
      <alignment horizontal="center" vertical="center" textRotation="255"/>
    </xf>
    <xf numFmtId="0" fontId="9" fillId="11" borderId="27" xfId="0" applyFont="1" applyFill="1" applyBorder="1" applyAlignment="1">
      <alignment horizontal="center" vertical="center" wrapText="1"/>
    </xf>
    <xf numFmtId="0" fontId="9" fillId="0" borderId="34" xfId="0" applyFont="1" applyFill="1" applyBorder="1" applyAlignment="1">
      <alignment horizontal="center" vertical="center" textRotation="255" wrapText="1"/>
    </xf>
    <xf numFmtId="0" fontId="20" fillId="0" borderId="31" xfId="0" applyFont="1" applyFill="1" applyBorder="1" applyAlignment="1">
      <alignment vertical="center" wrapText="1"/>
    </xf>
    <xf numFmtId="0" fontId="20" fillId="0" borderId="40" xfId="0" applyFont="1" applyFill="1" applyBorder="1" applyAlignment="1">
      <alignment vertical="center" wrapText="1"/>
    </xf>
    <xf numFmtId="0" fontId="20" fillId="0" borderId="34" xfId="0" applyFont="1" applyFill="1" applyBorder="1" applyAlignment="1">
      <alignment vertical="center" wrapText="1"/>
    </xf>
    <xf numFmtId="0" fontId="26" fillId="0" borderId="26" xfId="0" applyFont="1" applyFill="1" applyBorder="1" applyAlignment="1" applyProtection="1">
      <alignment horizontal="left" vertical="top" wrapText="1"/>
      <protection locked="0"/>
    </xf>
    <xf numFmtId="0" fontId="26" fillId="0" borderId="27" xfId="0" applyFont="1" applyFill="1" applyBorder="1" applyAlignment="1" applyProtection="1">
      <alignment horizontal="left" vertical="top" wrapText="1"/>
      <protection locked="0"/>
    </xf>
    <xf numFmtId="0" fontId="26" fillId="0" borderId="28" xfId="0" applyFont="1" applyFill="1" applyBorder="1" applyAlignment="1" applyProtection="1">
      <alignment horizontal="left" vertical="top" wrapText="1"/>
      <protection locked="0"/>
    </xf>
    <xf numFmtId="0" fontId="8" fillId="7" borderId="30" xfId="0" applyFont="1" applyFill="1" applyBorder="1" applyAlignment="1">
      <alignment horizontal="left" vertical="center"/>
    </xf>
    <xf numFmtId="0" fontId="26" fillId="0" borderId="31" xfId="0" applyFont="1" applyFill="1" applyBorder="1" applyAlignment="1">
      <alignment horizontal="center" vertical="center" textRotation="255" wrapText="1"/>
    </xf>
    <xf numFmtId="0" fontId="26" fillId="0" borderId="40" xfId="0" applyFont="1" applyFill="1" applyBorder="1" applyAlignment="1">
      <alignment horizontal="center" vertical="center" textRotation="255" wrapText="1"/>
    </xf>
    <xf numFmtId="0" fontId="26" fillId="0" borderId="34" xfId="0" applyFont="1" applyFill="1" applyBorder="1"/>
    <xf numFmtId="0" fontId="26" fillId="0" borderId="31"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26" fillId="0" borderId="34" xfId="0" applyFont="1" applyBorder="1"/>
    <xf numFmtId="0" fontId="26" fillId="0" borderId="31" xfId="0" applyFont="1" applyFill="1" applyBorder="1" applyAlignment="1" applyProtection="1">
      <alignment horizontal="center" vertical="center" wrapText="1"/>
      <protection locked="0"/>
    </xf>
    <xf numFmtId="0" fontId="26" fillId="0" borderId="40" xfId="0" applyFont="1" applyFill="1" applyBorder="1" applyAlignment="1" applyProtection="1">
      <alignment horizontal="center" vertical="center" wrapText="1"/>
      <protection locked="0"/>
    </xf>
    <xf numFmtId="0" fontId="26" fillId="0" borderId="34" xfId="0" applyFont="1" applyFill="1" applyBorder="1" applyProtection="1">
      <protection locked="0"/>
    </xf>
    <xf numFmtId="0" fontId="45" fillId="0" borderId="31" xfId="0" applyFont="1" applyFill="1" applyBorder="1" applyAlignment="1">
      <alignment vertical="top" wrapText="1"/>
    </xf>
    <xf numFmtId="0" fontId="9" fillId="0" borderId="34" xfId="0"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textRotation="255" wrapText="1"/>
    </xf>
    <xf numFmtId="0" fontId="9" fillId="0" borderId="10" xfId="0" applyFont="1" applyFill="1" applyBorder="1" applyAlignment="1" applyProtection="1">
      <alignment horizontal="center" vertical="center" wrapText="1"/>
      <protection locked="0"/>
    </xf>
    <xf numFmtId="0" fontId="8" fillId="0" borderId="42" xfId="0" applyFont="1" applyBorder="1" applyAlignment="1">
      <alignment horizontal="center" vertical="center"/>
    </xf>
    <xf numFmtId="0" fontId="15" fillId="0" borderId="10" xfId="0" applyFont="1" applyFill="1" applyBorder="1" applyAlignment="1">
      <alignment horizontal="left" vertical="top" wrapText="1"/>
    </xf>
    <xf numFmtId="0" fontId="18" fillId="0" borderId="0" xfId="0" applyFont="1" applyFill="1" applyBorder="1" applyAlignment="1">
      <alignment horizontal="center" vertical="center"/>
    </xf>
    <xf numFmtId="0" fontId="9" fillId="0" borderId="46" xfId="0" applyFont="1" applyFill="1" applyBorder="1" applyAlignment="1">
      <alignment horizontal="left" vertical="top" wrapText="1"/>
    </xf>
    <xf numFmtId="0" fontId="9" fillId="0" borderId="10" xfId="0" applyFont="1" applyBorder="1" applyAlignment="1">
      <alignment wrapText="1"/>
    </xf>
    <xf numFmtId="0" fontId="8" fillId="0" borderId="43" xfId="0" applyFont="1" applyBorder="1" applyAlignment="1">
      <alignment horizontal="center" vertical="center"/>
    </xf>
    <xf numFmtId="0" fontId="15" fillId="0" borderId="34" xfId="0" applyFont="1" applyFill="1" applyBorder="1" applyAlignment="1">
      <alignment horizontal="left" vertical="top" wrapText="1"/>
    </xf>
    <xf numFmtId="0" fontId="9" fillId="4" borderId="4" xfId="0" applyNumberFormat="1" applyFont="1" applyFill="1" applyBorder="1" applyAlignment="1" applyProtection="1">
      <alignment horizontal="left" vertical="top" wrapText="1"/>
      <protection locked="0"/>
    </xf>
    <xf numFmtId="0" fontId="0" fillId="0" borderId="7" xfId="0" applyBorder="1" applyAlignment="1">
      <alignment horizontal="left" wrapText="1"/>
    </xf>
    <xf numFmtId="0" fontId="0" fillId="0" borderId="5" xfId="0" applyBorder="1" applyAlignment="1">
      <alignment horizontal="left" wrapText="1"/>
    </xf>
    <xf numFmtId="0" fontId="9" fillId="4" borderId="12" xfId="0" applyNumberFormat="1" applyFont="1" applyFill="1" applyBorder="1" applyAlignment="1" applyProtection="1">
      <alignment horizontal="left" vertical="top" wrapText="1"/>
      <protection locked="0"/>
    </xf>
    <xf numFmtId="0" fontId="0" fillId="0" borderId="0" xfId="0" applyBorder="1" applyAlignment="1">
      <alignment horizontal="left" wrapText="1"/>
    </xf>
    <xf numFmtId="0" fontId="0" fillId="0" borderId="13"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8" xfId="0" applyBorder="1" applyAlignment="1">
      <alignment horizontal="left" wrapText="1"/>
    </xf>
    <xf numFmtId="0" fontId="0" fillId="0" borderId="11" xfId="0" applyBorder="1" applyAlignment="1">
      <alignment horizontal="left" wrapText="1"/>
    </xf>
    <xf numFmtId="0" fontId="0" fillId="0" borderId="9" xfId="0" applyBorder="1" applyAlignment="1">
      <alignment horizontal="left" wrapText="1"/>
    </xf>
    <xf numFmtId="0" fontId="9" fillId="4" borderId="4" xfId="0" applyFont="1" applyFill="1" applyBorder="1" applyAlignment="1" applyProtection="1">
      <alignment horizontal="left" vertical="top" wrapText="1"/>
      <protection locked="0"/>
    </xf>
    <xf numFmtId="0" fontId="9" fillId="4" borderId="12" xfId="0" applyFont="1" applyFill="1" applyBorder="1" applyAlignment="1" applyProtection="1">
      <alignment horizontal="left" vertical="top" wrapText="1"/>
      <protection locked="0"/>
    </xf>
    <xf numFmtId="0" fontId="9" fillId="0" borderId="39" xfId="0" applyFont="1" applyFill="1" applyBorder="1"/>
    <xf numFmtId="0" fontId="30" fillId="0" borderId="23" xfId="0" applyFont="1" applyBorder="1" applyAlignment="1">
      <alignment horizontal="left" wrapText="1"/>
    </xf>
    <xf numFmtId="0" fontId="30" fillId="0" borderId="24" xfId="0" applyFont="1" applyBorder="1" applyAlignment="1">
      <alignment horizontal="left" wrapText="1"/>
    </xf>
    <xf numFmtId="0" fontId="30" fillId="0" borderId="25" xfId="0" applyFont="1" applyBorder="1" applyAlignment="1">
      <alignment horizontal="left" wrapText="1"/>
    </xf>
    <xf numFmtId="0" fontId="15" fillId="0" borderId="34" xfId="0" applyFont="1" applyFill="1" applyBorder="1" applyAlignment="1">
      <alignment vertical="top" wrapText="1"/>
    </xf>
    <xf numFmtId="0" fontId="0" fillId="0" borderId="12" xfId="0" applyBorder="1" applyAlignment="1">
      <alignment horizontal="left" wrapText="1"/>
    </xf>
    <xf numFmtId="0" fontId="0" fillId="0" borderId="0" xfId="0" applyAlignment="1">
      <alignment horizontal="left" wrapText="1"/>
    </xf>
    <xf numFmtId="0" fontId="0" fillId="10" borderId="10" xfId="0" applyFill="1" applyBorder="1" applyAlignment="1">
      <alignment vertical="top" wrapText="1"/>
    </xf>
    <xf numFmtId="0" fontId="30" fillId="0" borderId="40" xfId="0" applyFont="1" applyBorder="1" applyAlignment="1">
      <alignment vertical="center" wrapText="1"/>
    </xf>
    <xf numFmtId="0" fontId="15" fillId="0" borderId="34" xfId="0" applyFont="1" applyFill="1" applyBorder="1" applyAlignment="1">
      <alignment horizontal="left" vertical="top"/>
    </xf>
    <xf numFmtId="0" fontId="10" fillId="5" borderId="10"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left" vertical="top" wrapText="1"/>
      <protection locked="0"/>
    </xf>
    <xf numFmtId="0" fontId="9" fillId="4" borderId="5" xfId="0" applyFont="1" applyFill="1" applyBorder="1" applyAlignment="1" applyProtection="1">
      <alignment horizontal="left" vertical="top" wrapText="1"/>
      <protection locked="0"/>
    </xf>
    <xf numFmtId="0" fontId="9" fillId="4" borderId="0" xfId="0" applyFont="1" applyFill="1" applyBorder="1" applyAlignment="1" applyProtection="1">
      <alignment horizontal="left" vertical="top" wrapText="1"/>
      <protection locked="0"/>
    </xf>
    <xf numFmtId="0" fontId="9" fillId="4" borderId="13" xfId="0" applyFont="1" applyFill="1" applyBorder="1" applyAlignment="1" applyProtection="1">
      <alignment horizontal="left" vertical="top" wrapText="1"/>
      <protection locked="0"/>
    </xf>
    <xf numFmtId="0" fontId="9" fillId="4" borderId="8" xfId="0" applyFont="1" applyFill="1" applyBorder="1" applyAlignment="1" applyProtection="1">
      <alignment horizontal="left" vertical="top" wrapText="1"/>
      <protection locked="0"/>
    </xf>
    <xf numFmtId="0" fontId="9" fillId="4" borderId="11" xfId="0" applyFont="1" applyFill="1" applyBorder="1" applyAlignment="1" applyProtection="1">
      <alignment horizontal="left" vertical="top" wrapText="1"/>
      <protection locked="0"/>
    </xf>
    <xf numFmtId="0" fontId="9" fillId="4" borderId="9" xfId="0" applyFont="1" applyFill="1" applyBorder="1" applyAlignment="1" applyProtection="1">
      <alignment horizontal="left" vertical="top" wrapText="1"/>
      <protection locked="0"/>
    </xf>
    <xf numFmtId="0" fontId="9" fillId="0" borderId="31" xfId="0" applyFont="1" applyFill="1" applyBorder="1" applyAlignment="1">
      <alignment vertical="center" wrapText="1"/>
    </xf>
    <xf numFmtId="0" fontId="9" fillId="0" borderId="40" xfId="0" applyFont="1" applyFill="1" applyBorder="1" applyAlignment="1">
      <alignment vertical="center" wrapText="1"/>
    </xf>
    <xf numFmtId="0" fontId="45" fillId="0" borderId="10" xfId="0" applyFont="1" applyFill="1" applyBorder="1" applyAlignment="1">
      <alignment vertical="top"/>
    </xf>
    <xf numFmtId="0" fontId="26" fillId="0" borderId="31" xfId="0" applyFont="1" applyFill="1" applyBorder="1" applyAlignment="1">
      <alignment vertical="center" wrapText="1"/>
    </xf>
    <xf numFmtId="0" fontId="26" fillId="0" borderId="40" xfId="0" applyFont="1" applyFill="1" applyBorder="1" applyAlignment="1">
      <alignment vertical="center" wrapText="1"/>
    </xf>
    <xf numFmtId="0" fontId="9" fillId="4" borderId="7" xfId="0" applyNumberFormat="1" applyFont="1" applyFill="1" applyBorder="1" applyAlignment="1" applyProtection="1">
      <alignment horizontal="left" vertical="top" wrapText="1"/>
      <protection locked="0"/>
    </xf>
    <xf numFmtId="0" fontId="9" fillId="4" borderId="5" xfId="0" applyNumberFormat="1" applyFont="1" applyFill="1" applyBorder="1" applyAlignment="1" applyProtection="1">
      <alignment horizontal="left" vertical="top" wrapText="1"/>
      <protection locked="0"/>
    </xf>
    <xf numFmtId="0" fontId="9" fillId="4" borderId="0" xfId="0" applyNumberFormat="1" applyFont="1" applyFill="1" applyBorder="1" applyAlignment="1" applyProtection="1">
      <alignment horizontal="left" vertical="top" wrapText="1"/>
      <protection locked="0"/>
    </xf>
    <xf numFmtId="0" fontId="9" fillId="4" borderId="13" xfId="0" applyNumberFormat="1" applyFont="1" applyFill="1" applyBorder="1" applyAlignment="1" applyProtection="1">
      <alignment horizontal="left" vertical="top" wrapText="1"/>
      <protection locked="0"/>
    </xf>
    <xf numFmtId="0" fontId="9" fillId="4" borderId="8" xfId="0" applyNumberFormat="1" applyFont="1" applyFill="1" applyBorder="1" applyAlignment="1" applyProtection="1">
      <alignment horizontal="left" vertical="top" wrapText="1"/>
      <protection locked="0"/>
    </xf>
    <xf numFmtId="0" fontId="9" fillId="4" borderId="11" xfId="0" applyNumberFormat="1" applyFont="1" applyFill="1" applyBorder="1" applyAlignment="1" applyProtection="1">
      <alignment horizontal="left" vertical="top" wrapText="1"/>
      <protection locked="0"/>
    </xf>
    <xf numFmtId="0" fontId="9" fillId="4" borderId="9" xfId="0" applyNumberFormat="1" applyFont="1" applyFill="1" applyBorder="1" applyAlignment="1" applyProtection="1">
      <alignment horizontal="left" vertical="top" wrapText="1"/>
      <protection locked="0"/>
    </xf>
    <xf numFmtId="0" fontId="26" fillId="4" borderId="8" xfId="0" applyFont="1" applyFill="1" applyBorder="1" applyAlignment="1" applyProtection="1">
      <alignment horizontal="left" vertical="top" wrapText="1"/>
      <protection locked="0"/>
    </xf>
    <xf numFmtId="0" fontId="26" fillId="4" borderId="11" xfId="0" applyFont="1" applyFill="1" applyBorder="1" applyAlignment="1" applyProtection="1">
      <alignment horizontal="left" vertical="top" wrapText="1"/>
      <protection locked="0"/>
    </xf>
    <xf numFmtId="0" fontId="26" fillId="4" borderId="9" xfId="0" applyFont="1" applyFill="1" applyBorder="1" applyAlignment="1" applyProtection="1">
      <alignment horizontal="left" vertical="top" wrapText="1"/>
      <protection locked="0"/>
    </xf>
    <xf numFmtId="0" fontId="45" fillId="0" borderId="34" xfId="0" applyFont="1" applyFill="1" applyBorder="1" applyAlignment="1">
      <alignment vertical="top"/>
    </xf>
    <xf numFmtId="0" fontId="8" fillId="0" borderId="3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37" xfId="0" quotePrefix="1" applyFont="1" applyBorder="1" applyAlignment="1">
      <alignment horizontal="center" vertical="center"/>
    </xf>
    <xf numFmtId="0" fontId="45" fillId="0" borderId="10" xfId="0" applyFont="1" applyFill="1" applyBorder="1" applyAlignment="1">
      <alignment horizontal="left" vertical="top"/>
    </xf>
    <xf numFmtId="0" fontId="26" fillId="7" borderId="31" xfId="0" applyFont="1" applyFill="1" applyBorder="1" applyAlignment="1">
      <alignment horizontal="left" vertical="center" wrapText="1"/>
    </xf>
    <xf numFmtId="0" fontId="26" fillId="7" borderId="40" xfId="0" applyFont="1" applyFill="1" applyBorder="1" applyAlignment="1">
      <alignment horizontal="left" vertical="center" wrapText="1"/>
    </xf>
    <xf numFmtId="0" fontId="45" fillId="0" borderId="34" xfId="0" applyFont="1" applyFill="1" applyBorder="1" applyAlignment="1">
      <alignment horizontal="left" vertical="top"/>
    </xf>
    <xf numFmtId="0" fontId="27" fillId="6" borderId="15" xfId="0" applyFont="1" applyFill="1" applyBorder="1" applyAlignment="1">
      <alignment vertical="center" wrapText="1"/>
    </xf>
    <xf numFmtId="0" fontId="27" fillId="6" borderId="16" xfId="0" applyFont="1" applyFill="1" applyBorder="1" applyAlignment="1">
      <alignment vertical="center" wrapText="1"/>
    </xf>
    <xf numFmtId="0" fontId="27" fillId="0" borderId="43" xfId="0" applyFont="1" applyBorder="1" applyAlignment="1">
      <alignment horizontal="center" vertical="center"/>
    </xf>
    <xf numFmtId="0" fontId="27" fillId="0" borderId="20" xfId="0" applyFont="1" applyBorder="1" applyAlignment="1">
      <alignment horizontal="center" vertical="center"/>
    </xf>
    <xf numFmtId="0" fontId="26" fillId="0" borderId="39"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34" xfId="0" applyFont="1" applyFill="1" applyBorder="1" applyAlignment="1">
      <alignment horizontal="center" vertical="center" textRotation="255" wrapText="1"/>
    </xf>
    <xf numFmtId="0" fontId="26" fillId="0" borderId="34" xfId="0" applyFont="1" applyFill="1" applyBorder="1" applyAlignment="1" applyProtection="1">
      <alignment horizontal="center" vertical="center" wrapText="1"/>
    </xf>
    <xf numFmtId="0" fontId="0" fillId="0" borderId="31" xfId="0" applyFont="1" applyFill="1" applyBorder="1" applyAlignment="1" applyProtection="1">
      <alignment horizontal="center" vertical="center" wrapText="1"/>
    </xf>
    <xf numFmtId="0" fontId="0" fillId="0" borderId="34" xfId="0" applyFont="1" applyFill="1" applyBorder="1" applyAlignment="1" applyProtection="1">
      <alignment horizontal="center" vertical="center" wrapText="1"/>
    </xf>
    <xf numFmtId="0" fontId="15" fillId="0" borderId="34" xfId="0" applyFont="1" applyBorder="1" applyAlignment="1">
      <alignment horizontal="left" vertical="top" wrapText="1"/>
    </xf>
    <xf numFmtId="0" fontId="26" fillId="8" borderId="31" xfId="0" applyFont="1" applyFill="1" applyBorder="1" applyAlignment="1">
      <alignment vertical="center" wrapText="1"/>
    </xf>
    <xf numFmtId="0" fontId="26" fillId="8" borderId="40" xfId="0" applyFont="1" applyFill="1" applyBorder="1" applyAlignment="1">
      <alignment vertical="center" wrapText="1"/>
    </xf>
    <xf numFmtId="0" fontId="9" fillId="4" borderId="23" xfId="0" applyFont="1" applyFill="1" applyBorder="1" applyAlignment="1" applyProtection="1">
      <alignment horizontal="left" vertical="top" wrapText="1"/>
      <protection locked="0"/>
    </xf>
    <xf numFmtId="0" fontId="9" fillId="4" borderId="24" xfId="0" applyFont="1" applyFill="1" applyBorder="1" applyAlignment="1" applyProtection="1">
      <alignment horizontal="left" vertical="top" wrapText="1"/>
      <protection locked="0"/>
    </xf>
    <xf numFmtId="0" fontId="9" fillId="4" borderId="25" xfId="0" applyFont="1" applyFill="1" applyBorder="1" applyAlignment="1" applyProtection="1">
      <alignment horizontal="left" vertical="top" wrapText="1"/>
      <protection locked="0"/>
    </xf>
    <xf numFmtId="0" fontId="9" fillId="0" borderId="31"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26" fillId="11" borderId="7" xfId="0" applyFont="1" applyFill="1" applyBorder="1" applyAlignment="1" applyProtection="1">
      <alignment horizontal="left" vertical="center" wrapText="1"/>
      <protection locked="0"/>
    </xf>
    <xf numFmtId="0" fontId="26" fillId="11" borderId="5" xfId="0" applyFont="1" applyFill="1" applyBorder="1" applyAlignment="1" applyProtection="1">
      <alignment horizontal="left" vertical="center" wrapText="1"/>
      <protection locked="0"/>
    </xf>
    <xf numFmtId="0" fontId="26" fillId="11" borderId="0" xfId="0" applyFont="1" applyFill="1" applyBorder="1" applyAlignment="1" applyProtection="1">
      <alignment horizontal="left" vertical="center" wrapText="1"/>
      <protection locked="0"/>
    </xf>
    <xf numFmtId="0" fontId="26" fillId="11" borderId="13" xfId="0" applyFont="1" applyFill="1" applyBorder="1" applyAlignment="1" applyProtection="1">
      <alignment horizontal="left" vertical="center" wrapText="1"/>
      <protection locked="0"/>
    </xf>
    <xf numFmtId="0" fontId="26" fillId="11" borderId="8" xfId="0" applyFont="1" applyFill="1" applyBorder="1" applyAlignment="1" applyProtection="1">
      <alignment horizontal="left" vertical="center" wrapText="1"/>
      <protection locked="0"/>
    </xf>
    <xf numFmtId="0" fontId="26" fillId="11" borderId="11" xfId="0" applyFont="1" applyFill="1" applyBorder="1" applyAlignment="1" applyProtection="1">
      <alignment horizontal="left" vertical="center" wrapText="1"/>
      <protection locked="0"/>
    </xf>
    <xf numFmtId="0" fontId="26" fillId="11" borderId="9" xfId="0" applyFont="1" applyFill="1" applyBorder="1" applyAlignment="1" applyProtection="1">
      <alignment horizontal="left" vertical="center" wrapText="1"/>
      <protection locked="0"/>
    </xf>
    <xf numFmtId="0" fontId="27" fillId="0" borderId="17" xfId="0" applyFont="1" applyBorder="1" applyAlignment="1">
      <alignment horizontal="center" vertical="center"/>
    </xf>
    <xf numFmtId="0" fontId="27" fillId="0" borderId="37" xfId="0" applyFont="1" applyBorder="1" applyAlignment="1">
      <alignment horizontal="center" vertical="center"/>
    </xf>
    <xf numFmtId="0" fontId="26" fillId="0" borderId="10" xfId="0" applyFont="1" applyFill="1" applyBorder="1" applyAlignment="1">
      <alignment horizontal="center" vertical="center" textRotation="255" wrapText="1"/>
    </xf>
    <xf numFmtId="0" fontId="26" fillId="0" borderId="1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6" fillId="0" borderId="10" xfId="0" applyFont="1" applyFill="1" applyBorder="1" applyAlignment="1" applyProtection="1">
      <alignment wrapText="1"/>
      <protection locked="0"/>
    </xf>
    <xf numFmtId="0" fontId="27" fillId="0" borderId="43" xfId="0" applyFont="1" applyFill="1" applyBorder="1" applyAlignment="1">
      <alignment horizontal="center" vertical="center"/>
    </xf>
    <xf numFmtId="0" fontId="27" fillId="0" borderId="20" xfId="0" applyFont="1" applyFill="1" applyBorder="1" applyAlignment="1">
      <alignment horizontal="center" vertical="center"/>
    </xf>
    <xf numFmtId="0" fontId="9" fillId="0" borderId="31" xfId="0" applyFont="1" applyFill="1" applyBorder="1" applyAlignment="1" applyProtection="1">
      <alignment horizontal="center"/>
    </xf>
    <xf numFmtId="0" fontId="9" fillId="0" borderId="34" xfId="0" applyFont="1" applyFill="1" applyBorder="1" applyAlignment="1" applyProtection="1">
      <alignment horizontal="center"/>
    </xf>
    <xf numFmtId="0" fontId="27" fillId="0" borderId="100" xfId="0" applyFont="1" applyFill="1" applyBorder="1" applyAlignment="1">
      <alignment horizontal="left" vertical="center" wrapText="1"/>
    </xf>
    <xf numFmtId="0" fontId="27" fillId="0" borderId="101" xfId="0" applyFont="1" applyFill="1" applyBorder="1" applyAlignment="1">
      <alignment horizontal="left" vertical="center" wrapText="1"/>
    </xf>
    <xf numFmtId="0" fontId="27" fillId="9" borderId="101" xfId="0" applyFont="1" applyFill="1" applyBorder="1" applyAlignment="1">
      <alignment horizontal="left" vertical="center" wrapText="1"/>
    </xf>
    <xf numFmtId="0" fontId="27" fillId="7" borderId="101" xfId="0" applyFont="1" applyFill="1" applyBorder="1" applyAlignment="1">
      <alignment horizontal="left" vertical="center" wrapText="1"/>
    </xf>
    <xf numFmtId="0" fontId="27" fillId="9" borderId="16"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7" borderId="15" xfId="0" applyFont="1" applyFill="1" applyBorder="1" applyAlignment="1">
      <alignment horizontal="left" vertical="center" wrapText="1"/>
    </xf>
    <xf numFmtId="0" fontId="27" fillId="0" borderId="16" xfId="0" applyFont="1" applyFill="1" applyBorder="1" applyAlignment="1">
      <alignment horizontal="left" vertical="center" wrapText="1"/>
    </xf>
    <xf numFmtId="0" fontId="27" fillId="0" borderId="36" xfId="0" applyFont="1" applyBorder="1" applyAlignment="1">
      <alignment horizontal="center" vertical="center"/>
    </xf>
    <xf numFmtId="0" fontId="26" fillId="0" borderId="34" xfId="0" applyFont="1" applyFill="1" applyBorder="1" applyAlignment="1">
      <alignment horizontal="center" vertical="center" wrapText="1"/>
    </xf>
    <xf numFmtId="0" fontId="26" fillId="0" borderId="34" xfId="0" applyFont="1" applyFill="1" applyBorder="1" applyAlignment="1" applyProtection="1">
      <alignment wrapText="1"/>
      <protection locked="0"/>
    </xf>
    <xf numFmtId="0" fontId="27" fillId="0" borderId="48" xfId="0" applyFont="1" applyBorder="1" applyAlignment="1">
      <alignment horizontal="center" vertical="center"/>
    </xf>
    <xf numFmtId="0" fontId="27" fillId="0" borderId="114" xfId="0" applyFont="1" applyBorder="1" applyAlignment="1">
      <alignment horizontal="center" vertical="center"/>
    </xf>
    <xf numFmtId="0" fontId="27" fillId="0" borderId="115" xfId="0" applyFont="1" applyBorder="1" applyAlignment="1">
      <alignment horizontal="center" vertical="center"/>
    </xf>
    <xf numFmtId="0" fontId="0" fillId="11" borderId="12" xfId="0" applyFill="1" applyBorder="1" applyAlignment="1" applyProtection="1">
      <alignment horizontal="left" wrapText="1"/>
      <protection locked="0"/>
    </xf>
    <xf numFmtId="0" fontId="0" fillId="11" borderId="0" xfId="0" applyFill="1" applyAlignment="1" applyProtection="1">
      <alignment horizontal="left" wrapText="1"/>
      <protection locked="0"/>
    </xf>
    <xf numFmtId="0" fontId="26" fillId="0" borderId="31" xfId="0" applyFont="1" applyFill="1" applyBorder="1" applyAlignment="1">
      <alignment horizontal="left" vertical="center" wrapText="1"/>
    </xf>
    <xf numFmtId="0" fontId="26" fillId="0" borderId="40" xfId="0" applyFont="1" applyFill="1" applyBorder="1" applyAlignment="1">
      <alignment horizontal="left" vertical="center" wrapText="1"/>
    </xf>
    <xf numFmtId="0" fontId="26" fillId="0" borderId="10" xfId="0" applyFont="1" applyFill="1" applyBorder="1"/>
    <xf numFmtId="0" fontId="26" fillId="0" borderId="10" xfId="0" applyFont="1" applyBorder="1"/>
    <xf numFmtId="0" fontId="26" fillId="10" borderId="10" xfId="0" applyFont="1" applyFill="1" applyBorder="1" applyAlignment="1">
      <alignment vertical="top" wrapText="1"/>
    </xf>
    <xf numFmtId="0" fontId="26" fillId="0" borderId="7" xfId="0" applyFont="1" applyBorder="1" applyAlignment="1">
      <alignment horizontal="left" wrapText="1"/>
    </xf>
    <xf numFmtId="0" fontId="26" fillId="0" borderId="5" xfId="0" applyFont="1" applyBorder="1" applyAlignment="1">
      <alignment horizontal="left" wrapText="1"/>
    </xf>
    <xf numFmtId="0" fontId="26" fillId="0" borderId="0" xfId="0" applyFont="1" applyBorder="1" applyAlignment="1">
      <alignment horizontal="left" wrapText="1"/>
    </xf>
    <xf numFmtId="0" fontId="26" fillId="0" borderId="13" xfId="0" applyFont="1" applyBorder="1" applyAlignment="1">
      <alignment horizontal="left" wrapText="1"/>
    </xf>
    <xf numFmtId="0" fontId="26" fillId="0" borderId="23" xfId="0" applyFont="1" applyBorder="1" applyAlignment="1">
      <alignment horizontal="left" wrapText="1"/>
    </xf>
    <xf numFmtId="0" fontId="26" fillId="0" borderId="24" xfId="0" applyFont="1" applyBorder="1" applyAlignment="1">
      <alignment horizontal="left" wrapText="1"/>
    </xf>
    <xf numFmtId="0" fontId="26" fillId="0" borderId="25" xfId="0" applyFont="1" applyBorder="1" applyAlignment="1">
      <alignment horizontal="left" wrapText="1"/>
    </xf>
    <xf numFmtId="0" fontId="26" fillId="10" borderId="34" xfId="0" applyFont="1" applyFill="1" applyBorder="1" applyAlignment="1">
      <alignment vertical="top" wrapText="1"/>
    </xf>
    <xf numFmtId="0" fontId="27" fillId="0" borderId="14" xfId="0" applyFont="1" applyFill="1" applyBorder="1" applyAlignment="1">
      <alignment vertical="center"/>
    </xf>
    <xf numFmtId="0" fontId="27" fillId="0" borderId="15" xfId="0" applyFont="1" applyFill="1" applyBorder="1" applyAlignment="1">
      <alignment vertical="center"/>
    </xf>
    <xf numFmtId="0" fontId="27" fillId="7" borderId="15" xfId="0" applyFont="1" applyFill="1" applyBorder="1" applyAlignment="1">
      <alignment vertical="center"/>
    </xf>
    <xf numFmtId="0" fontId="27" fillId="0" borderId="16" xfId="0" applyFont="1" applyFill="1" applyBorder="1" applyAlignment="1">
      <alignment vertical="center"/>
    </xf>
    <xf numFmtId="0" fontId="26" fillId="0" borderId="34" xfId="0" applyFont="1" applyBorder="1" applyAlignment="1">
      <alignment wrapText="1"/>
    </xf>
    <xf numFmtId="0" fontId="26" fillId="0" borderId="34" xfId="0" applyFont="1" applyFill="1" applyBorder="1" applyAlignment="1" applyProtection="1">
      <alignment horizontal="center" vertical="center" wrapText="1"/>
      <protection locked="0"/>
    </xf>
    <xf numFmtId="0" fontId="28" fillId="0" borderId="31" xfId="0" applyFont="1" applyFill="1" applyBorder="1" applyAlignment="1" applyProtection="1">
      <alignment horizontal="center" vertical="center" wrapText="1"/>
    </xf>
    <xf numFmtId="0" fontId="28" fillId="0" borderId="34" xfId="0" applyFont="1" applyFill="1" applyBorder="1" applyAlignment="1" applyProtection="1">
      <alignment horizontal="center"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7"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24" fillId="0" borderId="39" xfId="0" quotePrefix="1" applyFont="1" applyFill="1" applyBorder="1" applyAlignment="1">
      <alignment horizontal="center" vertical="center"/>
    </xf>
    <xf numFmtId="0" fontId="24" fillId="0" borderId="39" xfId="0" applyFont="1" applyFill="1" applyBorder="1" applyAlignment="1">
      <alignment horizontal="center" vertical="center"/>
    </xf>
    <xf numFmtId="0" fontId="24" fillId="0" borderId="41" xfId="0" applyFont="1" applyFill="1" applyBorder="1" applyAlignment="1">
      <alignment horizontal="center"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7" borderId="15" xfId="0" applyFont="1" applyFill="1" applyBorder="1" applyAlignment="1">
      <alignment vertical="center"/>
    </xf>
    <xf numFmtId="0" fontId="8" fillId="0" borderId="16" xfId="0" applyFont="1" applyFill="1" applyBorder="1" applyAlignment="1">
      <alignment vertical="center"/>
    </xf>
    <xf numFmtId="0" fontId="27" fillId="6" borderId="15" xfId="0" applyFont="1" applyFill="1" applyBorder="1" applyAlignment="1">
      <alignment vertical="center"/>
    </xf>
    <xf numFmtId="0" fontId="27" fillId="6" borderId="16" xfId="0" applyFont="1" applyFill="1" applyBorder="1" applyAlignment="1">
      <alignment vertical="center"/>
    </xf>
    <xf numFmtId="0" fontId="9" fillId="0" borderId="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vertical="center" wrapText="1"/>
    </xf>
    <xf numFmtId="0" fontId="0" fillId="0" borderId="0" xfId="0" applyAlignment="1">
      <alignment vertical="center" wrapText="1"/>
    </xf>
    <xf numFmtId="0" fontId="49" fillId="3" borderId="0" xfId="0" applyFont="1" applyFill="1" applyBorder="1" applyAlignment="1" applyProtection="1">
      <alignment horizontal="center" vertical="center" wrapText="1"/>
      <protection locked="0"/>
    </xf>
    <xf numFmtId="0" fontId="11" fillId="0" borderId="0" xfId="0" applyFont="1" applyFill="1" applyAlignment="1">
      <alignment horizontal="center" vertical="center" wrapText="1"/>
    </xf>
    <xf numFmtId="0" fontId="11" fillId="7" borderId="0" xfId="0" applyFont="1" applyFill="1" applyBorder="1" applyAlignment="1">
      <alignment horizontal="center" vertical="center" wrapText="1"/>
    </xf>
    <xf numFmtId="0" fontId="9" fillId="0" borderId="0" xfId="0" applyFont="1" applyFill="1" applyBorder="1" applyAlignment="1" applyProtection="1">
      <alignment horizontal="left" vertical="center" wrapText="1"/>
    </xf>
    <xf numFmtId="0" fontId="9" fillId="16" borderId="1"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9" fillId="16" borderId="52" xfId="0" applyFont="1" applyFill="1" applyBorder="1" applyAlignment="1">
      <alignment horizontal="center" vertical="center" wrapText="1"/>
    </xf>
    <xf numFmtId="0" fontId="9" fillId="16" borderId="26" xfId="0" applyFont="1" applyFill="1" applyBorder="1" applyAlignment="1">
      <alignment horizontal="center" vertical="center" wrapText="1"/>
    </xf>
    <xf numFmtId="0" fontId="9" fillId="16" borderId="27" xfId="0" applyFont="1" applyFill="1" applyBorder="1" applyAlignment="1">
      <alignment horizontal="center" vertical="center" wrapText="1"/>
    </xf>
    <xf numFmtId="0" fontId="9" fillId="16" borderId="29" xfId="0" applyFont="1" applyFill="1" applyBorder="1" applyAlignment="1">
      <alignment horizontal="center" vertical="center" wrapText="1"/>
    </xf>
    <xf numFmtId="0" fontId="26" fillId="0" borderId="12"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7" borderId="0"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9" fillId="7" borderId="7" xfId="0" applyFont="1" applyFill="1" applyBorder="1" applyAlignment="1">
      <alignment horizontal="left" vertical="center" wrapText="1"/>
    </xf>
    <xf numFmtId="0" fontId="9" fillId="0" borderId="0" xfId="0" applyFont="1" applyFill="1" applyAlignment="1">
      <alignment horizontal="left" vertical="top" wrapText="1"/>
    </xf>
    <xf numFmtId="0" fontId="9" fillId="7" borderId="0" xfId="0" applyFont="1" applyFill="1" applyAlignment="1">
      <alignment horizontal="left" vertical="top" wrapText="1"/>
    </xf>
    <xf numFmtId="0" fontId="48" fillId="16" borderId="8" xfId="0" applyFont="1" applyFill="1" applyBorder="1" applyAlignment="1" applyProtection="1">
      <alignment horizontal="left" vertical="center" wrapText="1"/>
      <protection locked="0"/>
    </xf>
    <xf numFmtId="0" fontId="26" fillId="16" borderId="11" xfId="0" applyFont="1" applyFill="1" applyBorder="1" applyAlignment="1" applyProtection="1">
      <alignment horizontal="left" vertical="center" wrapText="1"/>
      <protection locked="0"/>
    </xf>
    <xf numFmtId="0" fontId="26" fillId="16" borderId="9" xfId="0" applyFont="1" applyFill="1" applyBorder="1" applyAlignment="1" applyProtection="1">
      <alignment horizontal="left" vertical="center" wrapText="1"/>
      <protection locked="0"/>
    </xf>
    <xf numFmtId="0" fontId="9" fillId="0" borderId="11"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9" fillId="0" borderId="95" xfId="0" applyFont="1" applyFill="1" applyBorder="1" applyAlignment="1">
      <alignment horizontal="center" vertical="center" wrapText="1"/>
    </xf>
    <xf numFmtId="0" fontId="9" fillId="0" borderId="96" xfId="0" applyFont="1" applyFill="1" applyBorder="1" applyAlignment="1">
      <alignment horizontal="center" vertical="center" wrapText="1"/>
    </xf>
    <xf numFmtId="0" fontId="9" fillId="0" borderId="12" xfId="0" applyFont="1" applyFill="1" applyBorder="1" applyAlignment="1">
      <alignment horizontal="left" wrapText="1"/>
    </xf>
    <xf numFmtId="0" fontId="9" fillId="0" borderId="0" xfId="0" applyFont="1" applyFill="1" applyBorder="1" applyAlignment="1">
      <alignment horizontal="left" wrapText="1"/>
    </xf>
    <xf numFmtId="0" fontId="9" fillId="7" borderId="0" xfId="0" applyFont="1" applyFill="1" applyBorder="1" applyAlignment="1">
      <alignment horizontal="left" wrapText="1"/>
    </xf>
    <xf numFmtId="0" fontId="9" fillId="0" borderId="13" xfId="0" applyFont="1" applyFill="1" applyBorder="1" applyAlignment="1">
      <alignment horizontal="left" wrapText="1"/>
    </xf>
    <xf numFmtId="0" fontId="11" fillId="0" borderId="102" xfId="0" applyFont="1" applyFill="1" applyBorder="1" applyAlignment="1">
      <alignment horizontal="center" vertical="top" wrapText="1"/>
    </xf>
    <xf numFmtId="0" fontId="11" fillId="0" borderId="45" xfId="0" applyFont="1" applyFill="1" applyBorder="1" applyAlignment="1">
      <alignment horizontal="center" vertical="top" wrapText="1"/>
    </xf>
    <xf numFmtId="0" fontId="11" fillId="10" borderId="102" xfId="0" applyFont="1" applyFill="1" applyBorder="1" applyAlignment="1">
      <alignment horizontal="left" vertical="center" wrapText="1"/>
    </xf>
    <xf numFmtId="0" fontId="11" fillId="10" borderId="45" xfId="0" applyFont="1" applyFill="1" applyBorder="1" applyAlignment="1">
      <alignment horizontal="left" vertical="center" wrapText="1"/>
    </xf>
    <xf numFmtId="0" fontId="11" fillId="0" borderId="103"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9" fillId="0" borderId="26" xfId="0" applyFont="1" applyBorder="1" applyAlignment="1">
      <alignment horizontal="left" vertical="center" wrapText="1"/>
    </xf>
    <xf numFmtId="0" fontId="9" fillId="0" borderId="29" xfId="0" applyFont="1" applyBorder="1" applyAlignment="1">
      <alignment horizontal="left" vertical="center"/>
    </xf>
    <xf numFmtId="0" fontId="11" fillId="0" borderId="21"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9" fillId="0" borderId="4" xfId="0" applyFont="1" applyBorder="1" applyAlignment="1">
      <alignment vertical="top" wrapText="1"/>
    </xf>
    <xf numFmtId="0" fontId="9" fillId="0" borderId="7" xfId="0" applyFont="1" applyBorder="1" applyAlignment="1">
      <alignment vertical="top" wrapText="1"/>
    </xf>
    <xf numFmtId="0" fontId="9" fillId="0" borderId="5" xfId="0" applyFont="1" applyBorder="1" applyAlignment="1">
      <alignment vertical="top" wrapText="1"/>
    </xf>
    <xf numFmtId="0" fontId="9" fillId="0" borderId="12" xfId="0" applyFont="1" applyBorder="1" applyAlignment="1">
      <alignment vertical="top" wrapText="1"/>
    </xf>
    <xf numFmtId="0" fontId="9" fillId="0" borderId="0" xfId="0" applyFont="1" applyBorder="1" applyAlignment="1">
      <alignment vertical="top" wrapText="1"/>
    </xf>
    <xf numFmtId="0" fontId="9" fillId="0" borderId="13" xfId="0" applyFont="1" applyBorder="1" applyAlignment="1">
      <alignment vertical="top" wrapText="1"/>
    </xf>
    <xf numFmtId="0" fontId="9" fillId="0" borderId="8" xfId="0" applyFont="1" applyBorder="1" applyAlignment="1">
      <alignment vertical="top" wrapText="1"/>
    </xf>
    <xf numFmtId="0" fontId="9" fillId="0" borderId="11" xfId="0" applyFont="1" applyBorder="1" applyAlignment="1">
      <alignment vertical="top" wrapText="1"/>
    </xf>
    <xf numFmtId="0" fontId="9" fillId="0" borderId="9" xfId="0" applyFont="1" applyBorder="1" applyAlignment="1">
      <alignment vertical="top" wrapText="1"/>
    </xf>
    <xf numFmtId="0" fontId="9" fillId="0" borderId="26" xfId="0" applyFont="1" applyBorder="1" applyAlignment="1">
      <alignment horizontal="left" vertical="center"/>
    </xf>
    <xf numFmtId="0" fontId="11" fillId="10" borderId="44" xfId="0" applyFont="1" applyFill="1" applyBorder="1" applyAlignment="1">
      <alignment horizontal="left" vertical="center" wrapText="1"/>
    </xf>
    <xf numFmtId="0" fontId="11" fillId="10" borderId="30" xfId="0" applyFont="1" applyFill="1" applyBorder="1" applyAlignment="1">
      <alignment horizontal="left" vertical="center" wrapText="1"/>
    </xf>
    <xf numFmtId="0" fontId="9" fillId="0" borderId="105" xfId="0" applyFont="1" applyBorder="1" applyAlignment="1">
      <alignment horizontal="left" vertical="center"/>
    </xf>
    <xf numFmtId="0" fontId="9" fillId="0" borderId="51" xfId="0" applyFont="1" applyBorder="1" applyAlignment="1">
      <alignment horizontal="left" vertical="center"/>
    </xf>
    <xf numFmtId="0" fontId="9" fillId="0" borderId="23" xfId="0" applyFont="1" applyBorder="1" applyAlignment="1">
      <alignment horizontal="left" vertical="center"/>
    </xf>
    <xf numFmtId="0" fontId="9" fillId="0" borderId="35" xfId="0" applyFont="1" applyBorder="1" applyAlignment="1">
      <alignment horizontal="left" vertical="center"/>
    </xf>
    <xf numFmtId="0" fontId="11" fillId="0" borderId="103" xfId="0" quotePrefix="1" applyFont="1" applyFill="1" applyBorder="1" applyAlignment="1">
      <alignment horizontal="left" vertical="center" wrapText="1"/>
    </xf>
    <xf numFmtId="0" fontId="9" fillId="0" borderId="4" xfId="0" applyFont="1" applyBorder="1" applyAlignment="1">
      <alignment horizontal="left" vertical="top" wrapText="1"/>
    </xf>
    <xf numFmtId="0" fontId="9" fillId="0" borderId="7" xfId="0" applyFont="1" applyBorder="1" applyAlignment="1">
      <alignment horizontal="left" vertical="top" wrapText="1"/>
    </xf>
    <xf numFmtId="0" fontId="9" fillId="0" borderId="5" xfId="0" applyFont="1" applyBorder="1" applyAlignment="1">
      <alignment horizontal="left" vertical="top" wrapText="1"/>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9" fillId="0" borderId="8" xfId="0" applyFont="1" applyBorder="1" applyAlignment="1">
      <alignment horizontal="left" vertical="top" wrapText="1"/>
    </xf>
    <xf numFmtId="0" fontId="9" fillId="0" borderId="11" xfId="0" applyFont="1" applyBorder="1" applyAlignment="1">
      <alignment horizontal="left" vertical="top" wrapText="1"/>
    </xf>
    <xf numFmtId="0" fontId="9" fillId="0" borderId="9" xfId="0" applyFont="1" applyBorder="1" applyAlignment="1">
      <alignment horizontal="left" vertical="top" wrapText="1"/>
    </xf>
    <xf numFmtId="0" fontId="11" fillId="0" borderId="102" xfId="0" quotePrefix="1" applyFont="1" applyFill="1" applyBorder="1" applyAlignment="1">
      <alignment horizontal="left" vertical="center" wrapText="1"/>
    </xf>
    <xf numFmtId="0" fontId="11" fillId="0" borderId="45" xfId="0" applyFont="1" applyFill="1" applyBorder="1" applyAlignment="1">
      <alignment horizontal="left" vertical="center" wrapText="1"/>
    </xf>
    <xf numFmtId="0" fontId="9" fillId="10" borderId="31" xfId="0" applyFont="1" applyFill="1" applyBorder="1" applyAlignment="1">
      <alignment horizontal="left" vertical="top" wrapText="1"/>
    </xf>
    <xf numFmtId="0" fontId="9" fillId="10" borderId="40" xfId="0" applyFont="1" applyFill="1" applyBorder="1" applyAlignment="1">
      <alignment horizontal="left" vertical="top" wrapText="1"/>
    </xf>
    <xf numFmtId="0" fontId="9" fillId="10" borderId="10" xfId="0" applyFont="1" applyFill="1" applyBorder="1" applyAlignment="1">
      <alignment horizontal="left" vertical="top" wrapText="1"/>
    </xf>
  </cellXfs>
  <cellStyles count="6">
    <cellStyle name="パーセント" xfId="4" builtinId="5"/>
    <cellStyle name="標準" xfId="0" builtinId="0"/>
    <cellStyle name="標準 2" xfId="1"/>
    <cellStyle name="標準 3" xfId="5"/>
    <cellStyle name="標準(7)" xfId="2"/>
    <cellStyle name="標準_Sheet1" xfId="3"/>
  </cellStyles>
  <dxfs count="444">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rgb="FFFFCCCC"/>
        </patternFill>
      </fill>
    </dxf>
    <dxf>
      <fill>
        <patternFill>
          <bgColor rgb="FF33CC33"/>
        </patternFill>
      </fill>
    </dxf>
    <dxf>
      <fill>
        <patternFill>
          <bgColor rgb="FFFFCCCC"/>
        </patternFill>
      </fill>
    </dxf>
    <dxf>
      <fill>
        <patternFill>
          <bgColor rgb="FF33CC33"/>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rgb="FFFFCCCC"/>
        </patternFill>
      </fill>
    </dxf>
    <dxf>
      <fill>
        <patternFill>
          <bgColor rgb="FF33CC33"/>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
      <fill>
        <patternFill>
          <bgColor theme="0" tint="-0.34998626667073579"/>
        </patternFill>
      </fill>
    </dxf>
    <dxf>
      <fill>
        <patternFill>
          <bgColor rgb="FFFFCCCC"/>
        </patternFill>
      </fill>
    </dxf>
    <dxf>
      <fill>
        <patternFill>
          <bgColor rgb="FF33CC33"/>
        </patternFill>
      </fill>
    </dxf>
    <dxf>
      <fill>
        <patternFill>
          <bgColor rgb="FF33CC33"/>
        </patternFill>
      </fill>
    </dxf>
    <dxf>
      <fill>
        <patternFill>
          <bgColor rgb="FFCCFFCC"/>
        </patternFill>
      </fill>
    </dxf>
    <dxf>
      <fill>
        <patternFill>
          <bgColor rgb="FFFFCCCC"/>
        </patternFill>
      </fill>
    </dxf>
    <dxf>
      <fill>
        <patternFill>
          <bgColor rgb="FF33CC33"/>
        </patternFill>
      </fill>
    </dxf>
    <dxf>
      <fill>
        <patternFill>
          <bgColor rgb="FFCCFFCC"/>
        </patternFill>
      </fill>
    </dxf>
    <dxf>
      <fill>
        <patternFill>
          <bgColor rgb="FFFFCCCC"/>
        </patternFill>
      </fill>
    </dxf>
    <dxf>
      <fill>
        <patternFill>
          <bgColor rgb="FF33CC33"/>
        </patternFill>
      </fill>
    </dxf>
    <dxf>
      <fill>
        <patternFill>
          <bgColor rgb="FFCCFFCC"/>
        </patternFill>
      </fill>
    </dxf>
    <dxf>
      <fill>
        <patternFill>
          <bgColor rgb="FFFFCCCC"/>
        </patternFill>
      </fill>
    </dxf>
    <dxf>
      <fill>
        <patternFill>
          <bgColor theme="0" tint="-0.34998626667073579"/>
        </patternFill>
      </fill>
    </dxf>
  </dxfs>
  <tableStyles count="0" defaultTableStyle="TableStyleMedium2" defaultPivotStyle="PivotStyleLight16"/>
  <colors>
    <mruColors>
      <color rgb="FFCCFFFF"/>
      <color rgb="FFFFCCCC"/>
      <color rgb="FF33CC33"/>
      <color rgb="FFFFCC99"/>
      <color rgb="FFCCFFCC"/>
      <color rgb="FF3399FF"/>
      <color rgb="FF99FF99"/>
      <color rgb="FFCCFF99"/>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0</xdr:col>
      <xdr:colOff>127000</xdr:colOff>
      <xdr:row>44</xdr:row>
      <xdr:rowOff>152400</xdr:rowOff>
    </xdr:from>
    <xdr:to>
      <xdr:col>8</xdr:col>
      <xdr:colOff>2616200</xdr:colOff>
      <xdr:row>48</xdr:row>
      <xdr:rowOff>203498</xdr:rowOff>
    </xdr:to>
    <xdr:grpSp>
      <xdr:nvGrpSpPr>
        <xdr:cNvPr id="15" name="グループ化 14">
          <a:extLst>
            <a:ext uri="{FF2B5EF4-FFF2-40B4-BE49-F238E27FC236}">
              <a16:creationId xmlns="" xmlns:a16="http://schemas.microsoft.com/office/drawing/2014/main" id="{00000000-0008-0000-0100-00000F000000}"/>
            </a:ext>
          </a:extLst>
        </xdr:cNvPr>
        <xdr:cNvGrpSpPr/>
      </xdr:nvGrpSpPr>
      <xdr:grpSpPr>
        <a:xfrm>
          <a:off x="127000" y="18364200"/>
          <a:ext cx="4870450" cy="1175048"/>
          <a:chOff x="127000" y="18376900"/>
          <a:chExt cx="4597400" cy="1219498"/>
        </a:xfrm>
      </xdr:grpSpPr>
      <xdr:pic>
        <xdr:nvPicPr>
          <xdr:cNvPr id="4" name="図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27000" y="18376900"/>
            <a:ext cx="4597400" cy="1219498"/>
          </a:xfrm>
          <a:prstGeom prst="rect">
            <a:avLst/>
          </a:prstGeom>
        </xdr:spPr>
      </xdr:pic>
      <xdr:grpSp>
        <xdr:nvGrpSpPr>
          <xdr:cNvPr id="6" name="グループ化 5">
            <a:extLst>
              <a:ext uri="{FF2B5EF4-FFF2-40B4-BE49-F238E27FC236}">
                <a16:creationId xmlns="" xmlns:a16="http://schemas.microsoft.com/office/drawing/2014/main" id="{00000000-0008-0000-0100-000006000000}"/>
              </a:ext>
            </a:extLst>
          </xdr:cNvPr>
          <xdr:cNvGrpSpPr/>
        </xdr:nvGrpSpPr>
        <xdr:grpSpPr>
          <a:xfrm>
            <a:off x="1907797" y="18800582"/>
            <a:ext cx="2729284" cy="258325"/>
            <a:chOff x="1907797" y="18800582"/>
            <a:chExt cx="2729284" cy="258325"/>
          </a:xfrm>
        </xdr:grpSpPr>
        <xdr:sp macro="[0]!ベーシック表示" textlink="">
          <xdr:nvSpPr>
            <xdr:cNvPr id="9" name="角丸四角形 8">
              <a:extLst>
                <a:ext uri="{FF2B5EF4-FFF2-40B4-BE49-F238E27FC236}">
                  <a16:creationId xmlns="" xmlns:a16="http://schemas.microsoft.com/office/drawing/2014/main" id="{00000000-0008-0000-0100-000009000000}"/>
                </a:ext>
              </a:extLst>
            </xdr:cNvPr>
            <xdr:cNvSpPr/>
          </xdr:nvSpPr>
          <xdr:spPr>
            <a:xfrm>
              <a:off x="1907797" y="18800582"/>
              <a:ext cx="852095" cy="258325"/>
            </a:xfrm>
            <a:prstGeom prst="roundRect">
              <a:avLst/>
            </a:prstGeom>
            <a:solidFill>
              <a:srgbClr val="FFCC99"/>
            </a:solidFill>
            <a:scene3d>
              <a:camera prst="orthographicFront"/>
              <a:lightRig rig="threePt" dir="t"/>
            </a:scene3d>
            <a:sp3d extrusionH="25400" contourW="12700">
              <a:bevelT w="165100" prst="coolSlant"/>
              <a:bevelB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indent="0" algn="ct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ベーシック</a:t>
              </a:r>
            </a:p>
          </xdr:txBody>
        </xdr:sp>
        <xdr:sp macro="[0]!アドバンス表示" textlink="">
          <xdr:nvSpPr>
            <xdr:cNvPr id="10" name="角丸四角形 9">
              <a:extLst>
                <a:ext uri="{FF2B5EF4-FFF2-40B4-BE49-F238E27FC236}">
                  <a16:creationId xmlns="" xmlns:a16="http://schemas.microsoft.com/office/drawing/2014/main" id="{00000000-0008-0000-0100-00000A000000}"/>
                </a:ext>
              </a:extLst>
            </xdr:cNvPr>
            <xdr:cNvSpPr/>
          </xdr:nvSpPr>
          <xdr:spPr>
            <a:xfrm>
              <a:off x="2838578" y="18800582"/>
              <a:ext cx="852095" cy="258325"/>
            </a:xfrm>
            <a:prstGeom prst="roundRect">
              <a:avLst/>
            </a:prstGeom>
            <a:solidFill>
              <a:srgbClr val="FFCC99"/>
            </a:solidFill>
            <a:scene3d>
              <a:camera prst="orthographicFront"/>
              <a:lightRig rig="threePt" dir="t"/>
            </a:scene3d>
            <a:sp3d extrusionH="25400" contourW="12700">
              <a:bevelT w="165100" prst="coolSlant"/>
              <a:bevelB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indent="0" algn="ctr"/>
              <a:r>
                <a:rPr kumimoji="1" lang="en-US" altLang="ja-JP"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アドバンス</a:t>
              </a:r>
            </a:p>
          </xdr:txBody>
        </xdr:sp>
        <xdr:sp macro="[0]!セレクト表示" textlink="">
          <xdr:nvSpPr>
            <xdr:cNvPr id="11" name="角丸四角形 10">
              <a:extLst>
                <a:ext uri="{FF2B5EF4-FFF2-40B4-BE49-F238E27FC236}">
                  <a16:creationId xmlns="" xmlns:a16="http://schemas.microsoft.com/office/drawing/2014/main" id="{00000000-0008-0000-0100-00000B000000}"/>
                </a:ext>
              </a:extLst>
            </xdr:cNvPr>
            <xdr:cNvSpPr/>
          </xdr:nvSpPr>
          <xdr:spPr>
            <a:xfrm>
              <a:off x="3784986" y="18800582"/>
              <a:ext cx="852095" cy="258325"/>
            </a:xfrm>
            <a:prstGeom prst="roundRect">
              <a:avLst/>
            </a:prstGeom>
            <a:solidFill>
              <a:srgbClr val="FFCC99"/>
            </a:solidFill>
            <a:scene3d>
              <a:camera prst="orthographicFront"/>
              <a:lightRig rig="threePt" dir="t"/>
            </a:scene3d>
            <a:sp3d extrusionH="25400" contourW="12700">
              <a:bevelT w="165100" prst="coolSlant"/>
              <a:bevelB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indent="0" algn="ct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*セレクト</a:t>
              </a:r>
            </a:p>
          </xdr:txBody>
        </xdr:sp>
      </xdr:grpSp>
      <xdr:sp macro="[0]!全表示" textlink="">
        <xdr:nvSpPr>
          <xdr:cNvPr id="22" name="角丸四角形 21">
            <a:extLst>
              <a:ext uri="{FF2B5EF4-FFF2-40B4-BE49-F238E27FC236}">
                <a16:creationId xmlns="" xmlns:a16="http://schemas.microsoft.com/office/drawing/2014/main" id="{00000000-0008-0000-0100-000016000000}"/>
              </a:ext>
            </a:extLst>
          </xdr:cNvPr>
          <xdr:cNvSpPr/>
        </xdr:nvSpPr>
        <xdr:spPr>
          <a:xfrm>
            <a:off x="2588439" y="18461244"/>
            <a:ext cx="1368000" cy="226034"/>
          </a:xfrm>
          <a:prstGeom prst="roundRect">
            <a:avLst/>
          </a:prstGeom>
          <a:solidFill>
            <a:srgbClr val="FFCC99"/>
          </a:solidFill>
          <a:scene3d>
            <a:camera prst="orthographicFront"/>
            <a:lightRig rig="threePt" dir="t"/>
          </a:scene3d>
          <a:sp3d extrusionH="25400" contourW="12700">
            <a:bevelT w="165100" prst="coolSlant"/>
            <a:bevelB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全表示</a:t>
            </a:r>
            <a:endParaRPr kumimoji="1" lang="en-US" altLang="ja-JP"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14" name="グループ化 13">
            <a:extLst>
              <a:ext uri="{FF2B5EF4-FFF2-40B4-BE49-F238E27FC236}">
                <a16:creationId xmlns="" xmlns:a16="http://schemas.microsoft.com/office/drawing/2014/main" id="{00000000-0008-0000-0100-00000E000000}"/>
              </a:ext>
            </a:extLst>
          </xdr:cNvPr>
          <xdr:cNvGrpSpPr/>
        </xdr:nvGrpSpPr>
        <xdr:grpSpPr>
          <a:xfrm>
            <a:off x="2400388" y="19176902"/>
            <a:ext cx="1744102" cy="258325"/>
            <a:chOff x="2140702" y="19176902"/>
            <a:chExt cx="1744102" cy="258325"/>
          </a:xfrm>
        </xdr:grpSpPr>
        <xdr:sp macro="[0]!J列表示" textlink="">
          <xdr:nvSpPr>
            <xdr:cNvPr id="17" name="角丸四角形 16">
              <a:extLst>
                <a:ext uri="{FF2B5EF4-FFF2-40B4-BE49-F238E27FC236}">
                  <a16:creationId xmlns="" xmlns:a16="http://schemas.microsoft.com/office/drawing/2014/main" id="{00000000-0008-0000-0100-000011000000}"/>
                </a:ext>
              </a:extLst>
            </xdr:cNvPr>
            <xdr:cNvSpPr/>
          </xdr:nvSpPr>
          <xdr:spPr>
            <a:xfrm>
              <a:off x="2140702" y="19176902"/>
              <a:ext cx="816591" cy="258325"/>
            </a:xfrm>
            <a:prstGeom prst="roundRect">
              <a:avLst/>
            </a:prstGeom>
            <a:solidFill>
              <a:srgbClr val="FFCC99"/>
            </a:solidFill>
            <a:scene3d>
              <a:camera prst="orthographicFront"/>
              <a:lightRig rig="threePt" dir="t"/>
            </a:scene3d>
            <a:sp3d extrusionH="25400" contourW="12700">
              <a:bevelT w="165100" prst="coolSlant"/>
              <a:bevelB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表示</a:t>
              </a:r>
            </a:p>
          </xdr:txBody>
        </xdr:sp>
        <xdr:sp macro="[0]!J列非表示" textlink="">
          <xdr:nvSpPr>
            <xdr:cNvPr id="20" name="角丸四角形 19">
              <a:extLst>
                <a:ext uri="{FF2B5EF4-FFF2-40B4-BE49-F238E27FC236}">
                  <a16:creationId xmlns="" xmlns:a16="http://schemas.microsoft.com/office/drawing/2014/main" id="{00000000-0008-0000-0100-000014000000}"/>
                </a:ext>
              </a:extLst>
            </xdr:cNvPr>
            <xdr:cNvSpPr/>
          </xdr:nvSpPr>
          <xdr:spPr>
            <a:xfrm>
              <a:off x="3068213" y="19176902"/>
              <a:ext cx="816591" cy="258325"/>
            </a:xfrm>
            <a:prstGeom prst="roundRect">
              <a:avLst/>
            </a:prstGeom>
            <a:solidFill>
              <a:srgbClr val="FFCC99"/>
            </a:solidFill>
            <a:scene3d>
              <a:camera prst="orthographicFront"/>
              <a:lightRig rig="threePt" dir="t"/>
            </a:scene3d>
            <a:sp3d extrusionH="25400" contourW="12700">
              <a:bevelT w="165100" prst="coolSlant"/>
              <a:bevelB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非表示</a:t>
              </a:r>
            </a:p>
          </xdr:txBody>
        </xdr:sp>
      </xdr:grpSp>
    </xdr:grpSp>
    <xdr:clientData fPrintsWithSheet="0"/>
  </xdr:twoCellAnchor>
  <xdr:twoCellAnchor>
    <xdr:from>
      <xdr:col>10</xdr:col>
      <xdr:colOff>203200</xdr:colOff>
      <xdr:row>44</xdr:row>
      <xdr:rowOff>152400</xdr:rowOff>
    </xdr:from>
    <xdr:to>
      <xdr:col>17</xdr:col>
      <xdr:colOff>256932</xdr:colOff>
      <xdr:row>48</xdr:row>
      <xdr:rowOff>254000</xdr:rowOff>
    </xdr:to>
    <xdr:grpSp>
      <xdr:nvGrpSpPr>
        <xdr:cNvPr id="18" name="グループ化 17">
          <a:extLst>
            <a:ext uri="{FF2B5EF4-FFF2-40B4-BE49-F238E27FC236}">
              <a16:creationId xmlns="" xmlns:a16="http://schemas.microsoft.com/office/drawing/2014/main" id="{00000000-0008-0000-0100-000012000000}"/>
            </a:ext>
          </a:extLst>
        </xdr:cNvPr>
        <xdr:cNvGrpSpPr/>
      </xdr:nvGrpSpPr>
      <xdr:grpSpPr>
        <a:xfrm>
          <a:off x="15843250" y="18364200"/>
          <a:ext cx="5273432" cy="1225550"/>
          <a:chOff x="14224000" y="18376900"/>
          <a:chExt cx="4689232" cy="1270000"/>
        </a:xfrm>
      </xdr:grpSpPr>
      <xdr:pic>
        <xdr:nvPicPr>
          <xdr:cNvPr id="16" name="図 15">
            <a:extLst>
              <a:ext uri="{FF2B5EF4-FFF2-40B4-BE49-F238E27FC236}">
                <a16:creationId xmlns="" xmlns:a16="http://schemas.microsoft.com/office/drawing/2014/main" id="{00000000-0008-0000-0100-000010000000}"/>
              </a:ext>
            </a:extLst>
          </xdr:cNvPr>
          <xdr:cNvPicPr>
            <a:picLocks noChangeAspect="1"/>
          </xdr:cNvPicPr>
        </xdr:nvPicPr>
        <xdr:blipFill>
          <a:blip xmlns:r="http://schemas.openxmlformats.org/officeDocument/2006/relationships" r:embed="rId2"/>
          <a:stretch>
            <a:fillRect/>
          </a:stretch>
        </xdr:blipFill>
        <xdr:spPr>
          <a:xfrm>
            <a:off x="14224000" y="18376900"/>
            <a:ext cx="4689232" cy="1270000"/>
          </a:xfrm>
          <a:prstGeom prst="rect">
            <a:avLst/>
          </a:prstGeom>
        </xdr:spPr>
      </xdr:pic>
      <xdr:sp macro="[0]!A4印刷" textlink="">
        <xdr:nvSpPr>
          <xdr:cNvPr id="12" name="フローチャート : 書類 11">
            <a:extLst>
              <a:ext uri="{FF2B5EF4-FFF2-40B4-BE49-F238E27FC236}">
                <a16:creationId xmlns="" xmlns:a16="http://schemas.microsoft.com/office/drawing/2014/main" id="{00000000-0008-0000-0100-00000C000000}"/>
              </a:ext>
            </a:extLst>
          </xdr:cNvPr>
          <xdr:cNvSpPr/>
        </xdr:nvSpPr>
        <xdr:spPr>
          <a:xfrm>
            <a:off x="15755741" y="18982662"/>
            <a:ext cx="1368000" cy="398641"/>
          </a:xfrm>
          <a:prstGeom prst="flowChartDocument">
            <a:avLst/>
          </a:prstGeom>
          <a:solidFill>
            <a:srgbClr val="FFCC99"/>
          </a:solidFill>
          <a:scene3d>
            <a:camera prst="orthographicFront"/>
            <a:lightRig rig="threePt" dir="t"/>
          </a:scene3d>
          <a:sp3d extrusionH="25400" contourW="12700">
            <a:bevelT w="165100" prst="coolSlant"/>
            <a:bevelB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Ａ４サイズ印刷</a:t>
            </a:r>
          </a:p>
        </xdr:txBody>
      </xdr:sp>
      <xdr:sp macro="[0]!A3印刷" textlink="">
        <xdr:nvSpPr>
          <xdr:cNvPr id="27" name="フローチャート : 書類 26">
            <a:extLst>
              <a:ext uri="{FF2B5EF4-FFF2-40B4-BE49-F238E27FC236}">
                <a16:creationId xmlns="" xmlns:a16="http://schemas.microsoft.com/office/drawing/2014/main" id="{00000000-0008-0000-0100-00001B000000}"/>
              </a:ext>
            </a:extLst>
          </xdr:cNvPr>
          <xdr:cNvSpPr/>
        </xdr:nvSpPr>
        <xdr:spPr>
          <a:xfrm>
            <a:off x="17306468" y="18982662"/>
            <a:ext cx="1368000" cy="398641"/>
          </a:xfrm>
          <a:prstGeom prst="flowChartDocument">
            <a:avLst/>
          </a:prstGeom>
          <a:solidFill>
            <a:srgbClr val="FFCC99"/>
          </a:solidFill>
          <a:scene3d>
            <a:camera prst="orthographicFront"/>
            <a:lightRig rig="threePt" dir="t"/>
          </a:scene3d>
          <a:sp3d extrusionH="25400" contourW="12700">
            <a:bevelT w="165100" prst="coolSlant"/>
            <a:bevelB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Ａ３サイズ印刷</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678181</xdr:colOff>
      <xdr:row>50</xdr:row>
      <xdr:rowOff>68581</xdr:rowOff>
    </xdr:from>
    <xdr:to>
      <xdr:col>2</xdr:col>
      <xdr:colOff>5829301</xdr:colOff>
      <xdr:row>50</xdr:row>
      <xdr:rowOff>2800235</xdr:rowOff>
    </xdr:to>
    <xdr:pic>
      <xdr:nvPicPr>
        <xdr:cNvPr id="34" name="図 33">
          <a:extLst>
            <a:ext uri="{FF2B5EF4-FFF2-40B4-BE49-F238E27FC236}">
              <a16:creationId xmlns="" xmlns:a16="http://schemas.microsoft.com/office/drawing/2014/main" id="{00000000-0008-0000-0200-000022000000}"/>
            </a:ext>
          </a:extLst>
        </xdr:cNvPr>
        <xdr:cNvPicPr>
          <a:picLocks noChangeAspect="1"/>
        </xdr:cNvPicPr>
      </xdr:nvPicPr>
      <xdr:blipFill>
        <a:blip xmlns:r="http://schemas.openxmlformats.org/officeDocument/2006/relationships" r:embed="rId1"/>
        <a:stretch>
          <a:fillRect/>
        </a:stretch>
      </xdr:blipFill>
      <xdr:spPr>
        <a:xfrm>
          <a:off x="1150621" y="14386561"/>
          <a:ext cx="5151120" cy="2731654"/>
        </a:xfrm>
        <a:prstGeom prst="rect">
          <a:avLst/>
        </a:prstGeom>
      </xdr:spPr>
    </xdr:pic>
    <xdr:clientData/>
  </xdr:twoCellAnchor>
  <xdr:twoCellAnchor editAs="oneCell">
    <xdr:from>
      <xdr:col>2</xdr:col>
      <xdr:colOff>1226820</xdr:colOff>
      <xdr:row>60</xdr:row>
      <xdr:rowOff>335280</xdr:rowOff>
    </xdr:from>
    <xdr:to>
      <xdr:col>2</xdr:col>
      <xdr:colOff>3962637</xdr:colOff>
      <xdr:row>60</xdr:row>
      <xdr:rowOff>1097346</xdr:rowOff>
    </xdr:to>
    <xdr:pic>
      <xdr:nvPicPr>
        <xdr:cNvPr id="33" name="図 32">
          <a:extLst>
            <a:ext uri="{FF2B5EF4-FFF2-40B4-BE49-F238E27FC236}">
              <a16:creationId xmlns="" xmlns:a16="http://schemas.microsoft.com/office/drawing/2014/main" id="{00000000-0008-0000-0200-000021000000}"/>
            </a:ext>
          </a:extLst>
        </xdr:cNvPr>
        <xdr:cNvPicPr>
          <a:picLocks noChangeAspect="1"/>
        </xdr:cNvPicPr>
      </xdr:nvPicPr>
      <xdr:blipFill>
        <a:blip xmlns:r="http://schemas.openxmlformats.org/officeDocument/2006/relationships" r:embed="rId2"/>
        <a:stretch>
          <a:fillRect/>
        </a:stretch>
      </xdr:blipFill>
      <xdr:spPr>
        <a:xfrm>
          <a:off x="1699260" y="27028140"/>
          <a:ext cx="2735817" cy="762066"/>
        </a:xfrm>
        <a:prstGeom prst="rect">
          <a:avLst/>
        </a:prstGeom>
      </xdr:spPr>
    </xdr:pic>
    <xdr:clientData/>
  </xdr:twoCellAnchor>
  <xdr:twoCellAnchor editAs="oneCell">
    <xdr:from>
      <xdr:col>2</xdr:col>
      <xdr:colOff>524933</xdr:colOff>
      <xdr:row>56</xdr:row>
      <xdr:rowOff>91997</xdr:rowOff>
    </xdr:from>
    <xdr:to>
      <xdr:col>2</xdr:col>
      <xdr:colOff>4692236</xdr:colOff>
      <xdr:row>56</xdr:row>
      <xdr:rowOff>2418230</xdr:rowOff>
    </xdr:to>
    <xdr:pic>
      <xdr:nvPicPr>
        <xdr:cNvPr id="2" name="図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3"/>
        <a:stretch>
          <a:fillRect/>
        </a:stretch>
      </xdr:blipFill>
      <xdr:spPr>
        <a:xfrm>
          <a:off x="997373" y="22410977"/>
          <a:ext cx="4167303" cy="2326233"/>
        </a:xfrm>
        <a:prstGeom prst="rect">
          <a:avLst/>
        </a:prstGeom>
      </xdr:spPr>
    </xdr:pic>
    <xdr:clientData/>
  </xdr:twoCellAnchor>
  <xdr:twoCellAnchor editAs="oneCell">
    <xdr:from>
      <xdr:col>2</xdr:col>
      <xdr:colOff>127000</xdr:colOff>
      <xdr:row>54</xdr:row>
      <xdr:rowOff>177800</xdr:rowOff>
    </xdr:from>
    <xdr:to>
      <xdr:col>2</xdr:col>
      <xdr:colOff>7602869</xdr:colOff>
      <xdr:row>54</xdr:row>
      <xdr:rowOff>535971</xdr:rowOff>
    </xdr:to>
    <xdr:pic>
      <xdr:nvPicPr>
        <xdr:cNvPr id="3" name="図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4"/>
        <a:stretch>
          <a:fillRect/>
        </a:stretch>
      </xdr:blipFill>
      <xdr:spPr>
        <a:xfrm>
          <a:off x="599440" y="21186140"/>
          <a:ext cx="7475869" cy="358171"/>
        </a:xfrm>
        <a:prstGeom prst="rect">
          <a:avLst/>
        </a:prstGeom>
      </xdr:spPr>
    </xdr:pic>
    <xdr:clientData/>
  </xdr:twoCellAnchor>
  <xdr:oneCellAnchor>
    <xdr:from>
      <xdr:col>2</xdr:col>
      <xdr:colOff>1792606</xdr:colOff>
      <xdr:row>52</xdr:row>
      <xdr:rowOff>1909150</xdr:rowOff>
    </xdr:from>
    <xdr:ext cx="287258" cy="225703"/>
    <xdr:sp macro="" textlink="">
      <xdr:nvSpPr>
        <xdr:cNvPr id="4" name="テキスト ボックス 3">
          <a:extLst>
            <a:ext uri="{FF2B5EF4-FFF2-40B4-BE49-F238E27FC236}">
              <a16:creationId xmlns="" xmlns:a16="http://schemas.microsoft.com/office/drawing/2014/main" id="{00000000-0008-0000-0200-000004000000}"/>
            </a:ext>
          </a:extLst>
        </xdr:cNvPr>
        <xdr:cNvSpPr txBox="1"/>
      </xdr:nvSpPr>
      <xdr:spPr>
        <a:xfrm>
          <a:off x="2265046" y="1961803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FF0000"/>
              </a:solidFill>
            </a:rPr>
            <a:t>●</a:t>
          </a:r>
        </a:p>
      </xdr:txBody>
    </xdr:sp>
    <xdr:clientData/>
  </xdr:oneCellAnchor>
  <xdr:twoCellAnchor>
    <xdr:from>
      <xdr:col>2</xdr:col>
      <xdr:colOff>6106584</xdr:colOff>
      <xdr:row>54</xdr:row>
      <xdr:rowOff>171239</xdr:rowOff>
    </xdr:from>
    <xdr:to>
      <xdr:col>2</xdr:col>
      <xdr:colOff>7721600</xdr:colOff>
      <xdr:row>54</xdr:row>
      <xdr:rowOff>541866</xdr:rowOff>
    </xdr:to>
    <xdr:sp macro="" textlink="">
      <xdr:nvSpPr>
        <xdr:cNvPr id="5" name="正方形/長方形 11">
          <a:extLst>
            <a:ext uri="{FF2B5EF4-FFF2-40B4-BE49-F238E27FC236}">
              <a16:creationId xmlns="" xmlns:a16="http://schemas.microsoft.com/office/drawing/2014/main" id="{00000000-0008-0000-0200-000005000000}"/>
            </a:ext>
          </a:extLst>
        </xdr:cNvPr>
        <xdr:cNvSpPr>
          <a:spLocks noChangeArrowheads="1"/>
        </xdr:cNvSpPr>
      </xdr:nvSpPr>
      <xdr:spPr bwMode="auto">
        <a:xfrm>
          <a:off x="6579024" y="21179579"/>
          <a:ext cx="1500716" cy="370627"/>
        </a:xfrm>
        <a:prstGeom prst="rect">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3019744</xdr:colOff>
      <xdr:row>56</xdr:row>
      <xdr:rowOff>1503891</xdr:rowOff>
    </xdr:from>
    <xdr:to>
      <xdr:col>2</xdr:col>
      <xdr:colOff>4345624</xdr:colOff>
      <xdr:row>56</xdr:row>
      <xdr:rowOff>1930611</xdr:rowOff>
    </xdr:to>
    <xdr:sp macro="" textlink="">
      <xdr:nvSpPr>
        <xdr:cNvPr id="6" name="円/楕円 7">
          <a:extLst>
            <a:ext uri="{FF2B5EF4-FFF2-40B4-BE49-F238E27FC236}">
              <a16:creationId xmlns="" xmlns:a16="http://schemas.microsoft.com/office/drawing/2014/main" id="{00000000-0008-0000-0200-000006000000}"/>
            </a:ext>
          </a:extLst>
        </xdr:cNvPr>
        <xdr:cNvSpPr/>
      </xdr:nvSpPr>
      <xdr:spPr>
        <a:xfrm>
          <a:off x="3492184" y="23822871"/>
          <a:ext cx="1325880" cy="426720"/>
        </a:xfrm>
        <a:prstGeom prst="ellipse">
          <a:avLst/>
        </a:prstGeom>
        <a:solidFill>
          <a:sysClr val="window" lastClr="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この欄に記載</a:t>
          </a:r>
        </a:p>
      </xdr:txBody>
    </xdr:sp>
    <xdr:clientData/>
  </xdr:twoCellAnchor>
  <xdr:twoCellAnchor editAs="oneCell">
    <xdr:from>
      <xdr:col>2</xdr:col>
      <xdr:colOff>33866</xdr:colOff>
      <xdr:row>10</xdr:row>
      <xdr:rowOff>59268</xdr:rowOff>
    </xdr:from>
    <xdr:to>
      <xdr:col>2</xdr:col>
      <xdr:colOff>733343</xdr:colOff>
      <xdr:row>10</xdr:row>
      <xdr:rowOff>262468</xdr:rowOff>
    </xdr:to>
    <xdr:pic>
      <xdr:nvPicPr>
        <xdr:cNvPr id="7" name="Picture 3">
          <a:extLst>
            <a:ext uri="{FF2B5EF4-FFF2-40B4-BE49-F238E27FC236}">
              <a16:creationId xmlns=""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6306" y="2436708"/>
          <a:ext cx="699477" cy="2032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2</xdr:col>
      <xdr:colOff>25400</xdr:colOff>
      <xdr:row>13</xdr:row>
      <xdr:rowOff>41725</xdr:rowOff>
    </xdr:from>
    <xdr:to>
      <xdr:col>2</xdr:col>
      <xdr:colOff>736238</xdr:colOff>
      <xdr:row>13</xdr:row>
      <xdr:rowOff>257725</xdr:rowOff>
    </xdr:to>
    <xdr:pic>
      <xdr:nvPicPr>
        <xdr:cNvPr id="8" name="図 7">
          <a:extLst>
            <a:ext uri="{FF2B5EF4-FFF2-40B4-BE49-F238E27FC236}">
              <a16:creationId xmlns="" xmlns:a16="http://schemas.microsoft.com/office/drawing/2014/main" id="{00000000-0008-0000-0200-000008000000}"/>
            </a:ext>
          </a:extLst>
        </xdr:cNvPr>
        <xdr:cNvPicPr>
          <a:picLocks noChangeAspect="1"/>
        </xdr:cNvPicPr>
      </xdr:nvPicPr>
      <xdr:blipFill>
        <a:blip xmlns:r="http://schemas.openxmlformats.org/officeDocument/2006/relationships" r:embed="rId6"/>
        <a:stretch>
          <a:fillRect/>
        </a:stretch>
      </xdr:blipFill>
      <xdr:spPr>
        <a:xfrm>
          <a:off x="497840" y="3264985"/>
          <a:ext cx="710838" cy="216000"/>
        </a:xfrm>
        <a:prstGeom prst="rect">
          <a:avLst/>
        </a:prstGeom>
      </xdr:spPr>
    </xdr:pic>
    <xdr:clientData/>
  </xdr:twoCellAnchor>
  <xdr:twoCellAnchor editAs="oneCell">
    <xdr:from>
      <xdr:col>2</xdr:col>
      <xdr:colOff>25400</xdr:colOff>
      <xdr:row>16</xdr:row>
      <xdr:rowOff>50344</xdr:rowOff>
    </xdr:from>
    <xdr:to>
      <xdr:col>2</xdr:col>
      <xdr:colOff>741399</xdr:colOff>
      <xdr:row>16</xdr:row>
      <xdr:rowOff>266344</xdr:rowOff>
    </xdr:to>
    <xdr:pic>
      <xdr:nvPicPr>
        <xdr:cNvPr id="9" name="図 8">
          <a:extLst>
            <a:ext uri="{FF2B5EF4-FFF2-40B4-BE49-F238E27FC236}">
              <a16:creationId xmlns="" xmlns:a16="http://schemas.microsoft.com/office/drawing/2014/main" id="{00000000-0008-0000-0200-000009000000}"/>
            </a:ext>
          </a:extLst>
        </xdr:cNvPr>
        <xdr:cNvPicPr>
          <a:picLocks noChangeAspect="1"/>
        </xdr:cNvPicPr>
      </xdr:nvPicPr>
      <xdr:blipFill>
        <a:blip xmlns:r="http://schemas.openxmlformats.org/officeDocument/2006/relationships" r:embed="rId7"/>
        <a:stretch>
          <a:fillRect/>
        </a:stretch>
      </xdr:blipFill>
      <xdr:spPr>
        <a:xfrm>
          <a:off x="497840" y="4119424"/>
          <a:ext cx="715999" cy="216000"/>
        </a:xfrm>
        <a:prstGeom prst="rect">
          <a:avLst/>
        </a:prstGeom>
      </xdr:spPr>
    </xdr:pic>
    <xdr:clientData/>
  </xdr:twoCellAnchor>
  <xdr:twoCellAnchor editAs="oneCell">
    <xdr:from>
      <xdr:col>2</xdr:col>
      <xdr:colOff>25400</xdr:colOff>
      <xdr:row>19</xdr:row>
      <xdr:rowOff>33562</xdr:rowOff>
    </xdr:from>
    <xdr:to>
      <xdr:col>2</xdr:col>
      <xdr:colOff>746758</xdr:colOff>
      <xdr:row>19</xdr:row>
      <xdr:rowOff>249562</xdr:rowOff>
    </xdr:to>
    <xdr:pic>
      <xdr:nvPicPr>
        <xdr:cNvPr id="10" name="図 9">
          <a:extLst>
            <a:ext uri="{FF2B5EF4-FFF2-40B4-BE49-F238E27FC236}">
              <a16:creationId xmlns="" xmlns:a16="http://schemas.microsoft.com/office/drawing/2014/main" id="{00000000-0008-0000-0200-00000A000000}"/>
            </a:ext>
          </a:extLst>
        </xdr:cNvPr>
        <xdr:cNvPicPr>
          <a:picLocks noChangeAspect="1"/>
        </xdr:cNvPicPr>
      </xdr:nvPicPr>
      <xdr:blipFill>
        <a:blip xmlns:r="http://schemas.openxmlformats.org/officeDocument/2006/relationships" r:embed="rId8"/>
        <a:stretch>
          <a:fillRect/>
        </a:stretch>
      </xdr:blipFill>
      <xdr:spPr>
        <a:xfrm>
          <a:off x="497840" y="4948462"/>
          <a:ext cx="721358" cy="216000"/>
        </a:xfrm>
        <a:prstGeom prst="rect">
          <a:avLst/>
        </a:prstGeom>
      </xdr:spPr>
    </xdr:pic>
    <xdr:clientData/>
  </xdr:twoCellAnchor>
  <xdr:twoCellAnchor editAs="oneCell">
    <xdr:from>
      <xdr:col>2</xdr:col>
      <xdr:colOff>25400</xdr:colOff>
      <xdr:row>22</xdr:row>
      <xdr:rowOff>50647</xdr:rowOff>
    </xdr:from>
    <xdr:to>
      <xdr:col>2</xdr:col>
      <xdr:colOff>783516</xdr:colOff>
      <xdr:row>22</xdr:row>
      <xdr:rowOff>266647</xdr:rowOff>
    </xdr:to>
    <xdr:pic>
      <xdr:nvPicPr>
        <xdr:cNvPr id="11" name="図 10">
          <a:extLst>
            <a:ext uri="{FF2B5EF4-FFF2-40B4-BE49-F238E27FC236}">
              <a16:creationId xmlns="" xmlns:a16="http://schemas.microsoft.com/office/drawing/2014/main" id="{00000000-0008-0000-0200-00000B000000}"/>
            </a:ext>
          </a:extLst>
        </xdr:cNvPr>
        <xdr:cNvPicPr>
          <a:picLocks noChangeAspect="1"/>
        </xdr:cNvPicPr>
      </xdr:nvPicPr>
      <xdr:blipFill>
        <a:blip xmlns:r="http://schemas.openxmlformats.org/officeDocument/2006/relationships" r:embed="rId9"/>
        <a:stretch>
          <a:fillRect/>
        </a:stretch>
      </xdr:blipFill>
      <xdr:spPr>
        <a:xfrm>
          <a:off x="497840" y="5811367"/>
          <a:ext cx="758116" cy="216000"/>
        </a:xfrm>
        <a:prstGeom prst="rect">
          <a:avLst/>
        </a:prstGeom>
      </xdr:spPr>
    </xdr:pic>
    <xdr:clientData/>
  </xdr:twoCellAnchor>
  <xdr:twoCellAnchor editAs="oneCell">
    <xdr:from>
      <xdr:col>2</xdr:col>
      <xdr:colOff>25400</xdr:colOff>
      <xdr:row>25</xdr:row>
      <xdr:rowOff>33867</xdr:rowOff>
    </xdr:from>
    <xdr:to>
      <xdr:col>2</xdr:col>
      <xdr:colOff>787752</xdr:colOff>
      <xdr:row>25</xdr:row>
      <xdr:rowOff>249867</xdr:rowOff>
    </xdr:to>
    <xdr:pic>
      <xdr:nvPicPr>
        <xdr:cNvPr id="12" name="図 11">
          <a:extLst>
            <a:ext uri="{FF2B5EF4-FFF2-40B4-BE49-F238E27FC236}">
              <a16:creationId xmlns="" xmlns:a16="http://schemas.microsoft.com/office/drawing/2014/main" id="{00000000-0008-0000-0200-00000C000000}"/>
            </a:ext>
          </a:extLst>
        </xdr:cNvPr>
        <xdr:cNvPicPr>
          <a:picLocks noChangeAspect="1"/>
        </xdr:cNvPicPr>
      </xdr:nvPicPr>
      <xdr:blipFill>
        <a:blip xmlns:r="http://schemas.openxmlformats.org/officeDocument/2006/relationships" r:embed="rId10"/>
        <a:stretch>
          <a:fillRect/>
        </a:stretch>
      </xdr:blipFill>
      <xdr:spPr>
        <a:xfrm>
          <a:off x="497840" y="6640407"/>
          <a:ext cx="762352" cy="216000"/>
        </a:xfrm>
        <a:prstGeom prst="rect">
          <a:avLst/>
        </a:prstGeom>
      </xdr:spPr>
    </xdr:pic>
    <xdr:clientData/>
  </xdr:twoCellAnchor>
  <xdr:twoCellAnchor editAs="oneCell">
    <xdr:from>
      <xdr:col>2</xdr:col>
      <xdr:colOff>50800</xdr:colOff>
      <xdr:row>32</xdr:row>
      <xdr:rowOff>33866</xdr:rowOff>
    </xdr:from>
    <xdr:to>
      <xdr:col>2</xdr:col>
      <xdr:colOff>863603</xdr:colOff>
      <xdr:row>32</xdr:row>
      <xdr:rowOff>262467</xdr:rowOff>
    </xdr:to>
    <xdr:pic>
      <xdr:nvPicPr>
        <xdr:cNvPr id="13" name="図 12">
          <a:extLst>
            <a:ext uri="{FF2B5EF4-FFF2-40B4-BE49-F238E27FC236}">
              <a16:creationId xmlns="" xmlns:a16="http://schemas.microsoft.com/office/drawing/2014/main" id="{00000000-0008-0000-0200-00000D000000}"/>
            </a:ext>
          </a:extLst>
        </xdr:cNvPr>
        <xdr:cNvPicPr>
          <a:picLocks noChangeAspect="1"/>
        </xdr:cNvPicPr>
      </xdr:nvPicPr>
      <xdr:blipFill>
        <a:blip xmlns:r="http://schemas.openxmlformats.org/officeDocument/2006/relationships" r:embed="rId11"/>
        <a:stretch>
          <a:fillRect/>
        </a:stretch>
      </xdr:blipFill>
      <xdr:spPr>
        <a:xfrm>
          <a:off x="523240" y="8613986"/>
          <a:ext cx="812803" cy="228601"/>
        </a:xfrm>
        <a:prstGeom prst="rect">
          <a:avLst/>
        </a:prstGeom>
      </xdr:spPr>
    </xdr:pic>
    <xdr:clientData/>
  </xdr:twoCellAnchor>
  <xdr:twoCellAnchor editAs="oneCell">
    <xdr:from>
      <xdr:col>2</xdr:col>
      <xdr:colOff>33868</xdr:colOff>
      <xdr:row>29</xdr:row>
      <xdr:rowOff>50800</xdr:rowOff>
    </xdr:from>
    <xdr:to>
      <xdr:col>2</xdr:col>
      <xdr:colOff>855135</xdr:colOff>
      <xdr:row>29</xdr:row>
      <xdr:rowOff>275451</xdr:rowOff>
    </xdr:to>
    <xdr:pic>
      <xdr:nvPicPr>
        <xdr:cNvPr id="14" name="図 13">
          <a:extLst>
            <a:ext uri="{FF2B5EF4-FFF2-40B4-BE49-F238E27FC236}">
              <a16:creationId xmlns="" xmlns:a16="http://schemas.microsoft.com/office/drawing/2014/main" id="{00000000-0008-0000-0200-00000E000000}"/>
            </a:ext>
          </a:extLst>
        </xdr:cNvPr>
        <xdr:cNvPicPr>
          <a:picLocks noChangeAspect="1"/>
        </xdr:cNvPicPr>
      </xdr:nvPicPr>
      <xdr:blipFill>
        <a:blip xmlns:r="http://schemas.openxmlformats.org/officeDocument/2006/relationships" r:embed="rId12"/>
        <a:stretch>
          <a:fillRect/>
        </a:stretch>
      </xdr:blipFill>
      <xdr:spPr>
        <a:xfrm>
          <a:off x="506308" y="7785100"/>
          <a:ext cx="821267" cy="224651"/>
        </a:xfrm>
        <a:prstGeom prst="rect">
          <a:avLst/>
        </a:prstGeom>
      </xdr:spPr>
    </xdr:pic>
    <xdr:clientData/>
  </xdr:twoCellAnchor>
  <xdr:oneCellAnchor>
    <xdr:from>
      <xdr:col>2</xdr:col>
      <xdr:colOff>5215467</xdr:colOff>
      <xdr:row>56</xdr:row>
      <xdr:rowOff>592666</xdr:rowOff>
    </xdr:from>
    <xdr:ext cx="2937934" cy="1193799"/>
    <xdr:sp macro="" textlink="">
      <xdr:nvSpPr>
        <xdr:cNvPr id="15" name="テキスト ボックス 14">
          <a:extLst>
            <a:ext uri="{FF2B5EF4-FFF2-40B4-BE49-F238E27FC236}">
              <a16:creationId xmlns="" xmlns:a16="http://schemas.microsoft.com/office/drawing/2014/main" id="{00000000-0008-0000-0200-00000F000000}"/>
            </a:ext>
          </a:extLst>
        </xdr:cNvPr>
        <xdr:cNvSpPr txBox="1"/>
      </xdr:nvSpPr>
      <xdr:spPr>
        <a:xfrm>
          <a:off x="5687907" y="22911646"/>
          <a:ext cx="2937934" cy="1193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補足：</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設問フラグ</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セレクト欄</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を設定しない場合でも，該当する各設問の追加の指示，補足を行う場合に，</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判定根拠・メモ等</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欄を活用して下さい。</a:t>
          </a:r>
          <a:endParaRPr kumimoji="1" lang="ja-JP" altLang="en-US" sz="1100"/>
        </a:p>
      </xdr:txBody>
    </xdr:sp>
    <xdr:clientData/>
  </xdr:oneCellAnchor>
  <xdr:twoCellAnchor>
    <xdr:from>
      <xdr:col>2</xdr:col>
      <xdr:colOff>1589828</xdr:colOff>
      <xdr:row>50</xdr:row>
      <xdr:rowOff>1698413</xdr:rowOff>
    </xdr:from>
    <xdr:to>
      <xdr:col>2</xdr:col>
      <xdr:colOff>5422688</xdr:colOff>
      <xdr:row>50</xdr:row>
      <xdr:rowOff>1980353</xdr:rowOff>
    </xdr:to>
    <xdr:sp macro="" textlink="">
      <xdr:nvSpPr>
        <xdr:cNvPr id="17" name="正方形/長方形 7">
          <a:extLst>
            <a:ext uri="{FF2B5EF4-FFF2-40B4-BE49-F238E27FC236}">
              <a16:creationId xmlns="" xmlns:a16="http://schemas.microsoft.com/office/drawing/2014/main" id="{00000000-0008-0000-0200-000011000000}"/>
            </a:ext>
          </a:extLst>
        </xdr:cNvPr>
        <xdr:cNvSpPr>
          <a:spLocks noChangeArrowheads="1"/>
        </xdr:cNvSpPr>
      </xdr:nvSpPr>
      <xdr:spPr bwMode="auto">
        <a:xfrm>
          <a:off x="2062268" y="16016393"/>
          <a:ext cx="3832860" cy="281940"/>
        </a:xfrm>
        <a:prstGeom prst="rect">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1007534</xdr:colOff>
      <xdr:row>52</xdr:row>
      <xdr:rowOff>50548</xdr:rowOff>
    </xdr:from>
    <xdr:to>
      <xdr:col>2</xdr:col>
      <xdr:colOff>7606454</xdr:colOff>
      <xdr:row>52</xdr:row>
      <xdr:rowOff>2828448</xdr:rowOff>
    </xdr:to>
    <xdr:pic>
      <xdr:nvPicPr>
        <xdr:cNvPr id="18" name="図 17">
          <a:extLst>
            <a:ext uri="{FF2B5EF4-FFF2-40B4-BE49-F238E27FC236}">
              <a16:creationId xmlns="" xmlns:a16="http://schemas.microsoft.com/office/drawing/2014/main" id="{00000000-0008-0000-0200-000012000000}"/>
            </a:ext>
          </a:extLst>
        </xdr:cNvPr>
        <xdr:cNvPicPr>
          <a:picLocks noChangeAspect="1"/>
        </xdr:cNvPicPr>
      </xdr:nvPicPr>
      <xdr:blipFill>
        <a:blip xmlns:r="http://schemas.openxmlformats.org/officeDocument/2006/relationships" r:embed="rId13"/>
        <a:stretch>
          <a:fillRect/>
        </a:stretch>
      </xdr:blipFill>
      <xdr:spPr>
        <a:xfrm>
          <a:off x="1479974" y="17759428"/>
          <a:ext cx="6598920" cy="2777900"/>
        </a:xfrm>
        <a:prstGeom prst="rect">
          <a:avLst/>
        </a:prstGeom>
      </xdr:spPr>
    </xdr:pic>
    <xdr:clientData/>
  </xdr:twoCellAnchor>
  <xdr:twoCellAnchor>
    <xdr:from>
      <xdr:col>2</xdr:col>
      <xdr:colOff>1778000</xdr:colOff>
      <xdr:row>52</xdr:row>
      <xdr:rowOff>541867</xdr:rowOff>
    </xdr:from>
    <xdr:to>
      <xdr:col>2</xdr:col>
      <xdr:colOff>2048931</xdr:colOff>
      <xdr:row>52</xdr:row>
      <xdr:rowOff>2616200</xdr:rowOff>
    </xdr:to>
    <xdr:sp macro="" textlink="">
      <xdr:nvSpPr>
        <xdr:cNvPr id="19" name="正方形/長方形 4">
          <a:extLst>
            <a:ext uri="{FF2B5EF4-FFF2-40B4-BE49-F238E27FC236}">
              <a16:creationId xmlns="" xmlns:a16="http://schemas.microsoft.com/office/drawing/2014/main" id="{00000000-0008-0000-0200-000013000000}"/>
            </a:ext>
          </a:extLst>
        </xdr:cNvPr>
        <xdr:cNvSpPr>
          <a:spLocks noChangeArrowheads="1"/>
        </xdr:cNvSpPr>
      </xdr:nvSpPr>
      <xdr:spPr bwMode="auto">
        <a:xfrm>
          <a:off x="2250440" y="18250747"/>
          <a:ext cx="270931" cy="2074333"/>
        </a:xfrm>
        <a:prstGeom prst="rect">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xdr:col>
      <xdr:colOff>1863994</xdr:colOff>
      <xdr:row>52</xdr:row>
      <xdr:rowOff>609602</xdr:rowOff>
    </xdr:from>
    <xdr:ext cx="127792" cy="314125"/>
    <xdr:sp macro="" textlink="">
      <xdr:nvSpPr>
        <xdr:cNvPr id="20" name="テキスト ボックス 19">
          <a:extLst>
            <a:ext uri="{FF2B5EF4-FFF2-40B4-BE49-F238E27FC236}">
              <a16:creationId xmlns="" xmlns:a16="http://schemas.microsoft.com/office/drawing/2014/main" id="{00000000-0008-0000-0200-000014000000}"/>
            </a:ext>
          </a:extLst>
        </xdr:cNvPr>
        <xdr:cNvSpPr txBox="1"/>
      </xdr:nvSpPr>
      <xdr:spPr>
        <a:xfrm>
          <a:off x="2336434" y="18318482"/>
          <a:ext cx="127792" cy="314125"/>
        </a:xfrm>
        <a:prstGeom prst="rect">
          <a:avLst/>
        </a:prstGeom>
        <a:solidFill>
          <a:srgbClr val="FFFF99"/>
        </a:solid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lIns="0" tIns="0" rIns="0" bIns="0" rtlCol="0" anchor="t">
          <a:spAutoFit/>
        </a:bodyPr>
        <a:lstStyle/>
        <a:p>
          <a:r>
            <a:rPr kumimoji="1" lang="ja-JP" altLang="en-US" sz="700" spc="0" baseline="0">
              <a:solidFill>
                <a:srgbClr val="FF0000"/>
              </a:solidFill>
            </a:rPr>
            <a:t>○○㈱</a:t>
          </a:r>
        </a:p>
      </xdr:txBody>
    </xdr:sp>
    <xdr:clientData/>
  </xdr:oneCellAnchor>
  <xdr:oneCellAnchor>
    <xdr:from>
      <xdr:col>2</xdr:col>
      <xdr:colOff>1803400</xdr:colOff>
      <xdr:row>52</xdr:row>
      <xdr:rowOff>1862667</xdr:rowOff>
    </xdr:from>
    <xdr:ext cx="274434" cy="209032"/>
    <xdr:sp macro="" textlink="">
      <xdr:nvSpPr>
        <xdr:cNvPr id="21" name="テキスト ボックス 20">
          <a:extLst>
            <a:ext uri="{FF2B5EF4-FFF2-40B4-BE49-F238E27FC236}">
              <a16:creationId xmlns="" xmlns:a16="http://schemas.microsoft.com/office/drawing/2014/main" id="{00000000-0008-0000-0200-000015000000}"/>
            </a:ext>
          </a:extLst>
        </xdr:cNvPr>
        <xdr:cNvSpPr txBox="1"/>
      </xdr:nvSpPr>
      <xdr:spPr>
        <a:xfrm>
          <a:off x="2275840" y="19571547"/>
          <a:ext cx="274434"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solidFill>
                <a:srgbClr val="FF0000"/>
              </a:solidFill>
            </a:rPr>
            <a:t>●</a:t>
          </a:r>
        </a:p>
      </xdr:txBody>
    </xdr:sp>
    <xdr:clientData/>
  </xdr:oneCellAnchor>
  <xdr:twoCellAnchor>
    <xdr:from>
      <xdr:col>2</xdr:col>
      <xdr:colOff>2099734</xdr:colOff>
      <xdr:row>52</xdr:row>
      <xdr:rowOff>533399</xdr:rowOff>
    </xdr:from>
    <xdr:to>
      <xdr:col>2</xdr:col>
      <xdr:colOff>2633134</xdr:colOff>
      <xdr:row>52</xdr:row>
      <xdr:rowOff>702733</xdr:rowOff>
    </xdr:to>
    <xdr:sp macro="" textlink="">
      <xdr:nvSpPr>
        <xdr:cNvPr id="22" name="左矢印 21">
          <a:extLst>
            <a:ext uri="{FF2B5EF4-FFF2-40B4-BE49-F238E27FC236}">
              <a16:creationId xmlns="" xmlns:a16="http://schemas.microsoft.com/office/drawing/2014/main" id="{00000000-0008-0000-0200-000016000000}"/>
            </a:ext>
          </a:extLst>
        </xdr:cNvPr>
        <xdr:cNvSpPr/>
      </xdr:nvSpPr>
      <xdr:spPr>
        <a:xfrm rot="20615606">
          <a:off x="2572174" y="18242279"/>
          <a:ext cx="533400" cy="169334"/>
        </a:xfrm>
        <a:prstGeom prst="leftArrow">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2142067</xdr:colOff>
      <xdr:row>52</xdr:row>
      <xdr:rowOff>1752601</xdr:rowOff>
    </xdr:from>
    <xdr:to>
      <xdr:col>2</xdr:col>
      <xdr:colOff>2675467</xdr:colOff>
      <xdr:row>52</xdr:row>
      <xdr:rowOff>1921935</xdr:rowOff>
    </xdr:to>
    <xdr:sp macro="" textlink="">
      <xdr:nvSpPr>
        <xdr:cNvPr id="23" name="左矢印 22">
          <a:extLst>
            <a:ext uri="{FF2B5EF4-FFF2-40B4-BE49-F238E27FC236}">
              <a16:creationId xmlns="" xmlns:a16="http://schemas.microsoft.com/office/drawing/2014/main" id="{00000000-0008-0000-0200-000017000000}"/>
            </a:ext>
          </a:extLst>
        </xdr:cNvPr>
        <xdr:cNvSpPr/>
      </xdr:nvSpPr>
      <xdr:spPr>
        <a:xfrm rot="20615606">
          <a:off x="2614507" y="19461481"/>
          <a:ext cx="533400" cy="169334"/>
        </a:xfrm>
        <a:prstGeom prst="leftArrow">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5181601</xdr:colOff>
      <xdr:row>50</xdr:row>
      <xdr:rowOff>1473200</xdr:rowOff>
    </xdr:from>
    <xdr:to>
      <xdr:col>2</xdr:col>
      <xdr:colOff>5715001</xdr:colOff>
      <xdr:row>50</xdr:row>
      <xdr:rowOff>1642534</xdr:rowOff>
    </xdr:to>
    <xdr:sp macro="" textlink="">
      <xdr:nvSpPr>
        <xdr:cNvPr id="24" name="左矢印 23">
          <a:extLst>
            <a:ext uri="{FF2B5EF4-FFF2-40B4-BE49-F238E27FC236}">
              <a16:creationId xmlns="" xmlns:a16="http://schemas.microsoft.com/office/drawing/2014/main" id="{00000000-0008-0000-0200-000018000000}"/>
            </a:ext>
          </a:extLst>
        </xdr:cNvPr>
        <xdr:cNvSpPr/>
      </xdr:nvSpPr>
      <xdr:spPr>
        <a:xfrm rot="19877243">
          <a:off x="5654041" y="15791180"/>
          <a:ext cx="533400" cy="169334"/>
        </a:xfrm>
        <a:prstGeom prst="leftArrow">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7687735</xdr:colOff>
      <xdr:row>54</xdr:row>
      <xdr:rowOff>118535</xdr:rowOff>
    </xdr:from>
    <xdr:to>
      <xdr:col>3</xdr:col>
      <xdr:colOff>448735</xdr:colOff>
      <xdr:row>54</xdr:row>
      <xdr:rowOff>287869</xdr:rowOff>
    </xdr:to>
    <xdr:sp macro="" textlink="">
      <xdr:nvSpPr>
        <xdr:cNvPr id="25" name="左矢印 24">
          <a:extLst>
            <a:ext uri="{FF2B5EF4-FFF2-40B4-BE49-F238E27FC236}">
              <a16:creationId xmlns="" xmlns:a16="http://schemas.microsoft.com/office/drawing/2014/main" id="{00000000-0008-0000-0200-000019000000}"/>
            </a:ext>
          </a:extLst>
        </xdr:cNvPr>
        <xdr:cNvSpPr/>
      </xdr:nvSpPr>
      <xdr:spPr>
        <a:xfrm rot="19877243">
          <a:off x="8076355" y="21126875"/>
          <a:ext cx="449580" cy="169334"/>
        </a:xfrm>
        <a:prstGeom prst="leftArrow">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381000</xdr:colOff>
      <xdr:row>58</xdr:row>
      <xdr:rowOff>287867</xdr:rowOff>
    </xdr:from>
    <xdr:to>
      <xdr:col>2</xdr:col>
      <xdr:colOff>7696849</xdr:colOff>
      <xdr:row>58</xdr:row>
      <xdr:rowOff>646038</xdr:rowOff>
    </xdr:to>
    <xdr:pic>
      <xdr:nvPicPr>
        <xdr:cNvPr id="26" name="図 25">
          <a:extLst>
            <a:ext uri="{FF2B5EF4-FFF2-40B4-BE49-F238E27FC236}">
              <a16:creationId xmlns="" xmlns:a16="http://schemas.microsoft.com/office/drawing/2014/main" id="{00000000-0008-0000-0200-00001A000000}"/>
            </a:ext>
          </a:extLst>
        </xdr:cNvPr>
        <xdr:cNvPicPr>
          <a:picLocks noChangeAspect="1"/>
        </xdr:cNvPicPr>
      </xdr:nvPicPr>
      <xdr:blipFill>
        <a:blip xmlns:r="http://schemas.openxmlformats.org/officeDocument/2006/relationships" r:embed="rId4"/>
        <a:stretch>
          <a:fillRect/>
        </a:stretch>
      </xdr:blipFill>
      <xdr:spPr>
        <a:xfrm>
          <a:off x="853440" y="25548167"/>
          <a:ext cx="7315849" cy="358171"/>
        </a:xfrm>
        <a:prstGeom prst="rect">
          <a:avLst/>
        </a:prstGeom>
      </xdr:spPr>
    </xdr:pic>
    <xdr:clientData/>
  </xdr:twoCellAnchor>
  <xdr:oneCellAnchor>
    <xdr:from>
      <xdr:col>2</xdr:col>
      <xdr:colOff>6781800</xdr:colOff>
      <xdr:row>58</xdr:row>
      <xdr:rowOff>499524</xdr:rowOff>
    </xdr:from>
    <xdr:ext cx="902170" cy="116699"/>
    <xdr:sp macro="" textlink="">
      <xdr:nvSpPr>
        <xdr:cNvPr id="27" name="テキスト ボックス 26">
          <a:extLst>
            <a:ext uri="{FF2B5EF4-FFF2-40B4-BE49-F238E27FC236}">
              <a16:creationId xmlns="" xmlns:a16="http://schemas.microsoft.com/office/drawing/2014/main" id="{00000000-0008-0000-0200-00001B000000}"/>
            </a:ext>
          </a:extLst>
        </xdr:cNvPr>
        <xdr:cNvSpPr txBox="1"/>
      </xdr:nvSpPr>
      <xdr:spPr>
        <a:xfrm>
          <a:off x="7254240" y="25759824"/>
          <a:ext cx="902170" cy="1166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t">
          <a:spAutoFit/>
        </a:bodyPr>
        <a:lstStyle/>
        <a:p>
          <a:r>
            <a:rPr kumimoji="1" lang="ja-JP" altLang="en-US" sz="700" u="sng">
              <a:solidFill>
                <a:srgbClr val="FF0000"/>
              </a:solidFill>
            </a:rPr>
            <a:t>添付資料　（　有　）</a:t>
          </a:r>
        </a:p>
      </xdr:txBody>
    </xdr:sp>
    <xdr:clientData/>
  </xdr:oneCellAnchor>
  <xdr:twoCellAnchor>
    <xdr:from>
      <xdr:col>2</xdr:col>
      <xdr:colOff>7679266</xdr:colOff>
      <xdr:row>58</xdr:row>
      <xdr:rowOff>728133</xdr:rowOff>
    </xdr:from>
    <xdr:to>
      <xdr:col>3</xdr:col>
      <xdr:colOff>440266</xdr:colOff>
      <xdr:row>58</xdr:row>
      <xdr:rowOff>897467</xdr:rowOff>
    </xdr:to>
    <xdr:sp macro="" textlink="">
      <xdr:nvSpPr>
        <xdr:cNvPr id="28" name="左矢印 27">
          <a:extLst>
            <a:ext uri="{FF2B5EF4-FFF2-40B4-BE49-F238E27FC236}">
              <a16:creationId xmlns="" xmlns:a16="http://schemas.microsoft.com/office/drawing/2014/main" id="{00000000-0008-0000-0200-00001C000000}"/>
            </a:ext>
          </a:extLst>
        </xdr:cNvPr>
        <xdr:cNvSpPr/>
      </xdr:nvSpPr>
      <xdr:spPr>
        <a:xfrm rot="1144776">
          <a:off x="8075506" y="25988433"/>
          <a:ext cx="441960" cy="169334"/>
        </a:xfrm>
        <a:prstGeom prst="leftArrow">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3376507</xdr:colOff>
      <xdr:row>60</xdr:row>
      <xdr:rowOff>552027</xdr:rowOff>
    </xdr:from>
    <xdr:to>
      <xdr:col>2</xdr:col>
      <xdr:colOff>4114801</xdr:colOff>
      <xdr:row>60</xdr:row>
      <xdr:rowOff>792480</xdr:rowOff>
    </xdr:to>
    <xdr:sp macro="" textlink="">
      <xdr:nvSpPr>
        <xdr:cNvPr id="30" name="正方形/長方形 7">
          <a:extLst>
            <a:ext uri="{FF2B5EF4-FFF2-40B4-BE49-F238E27FC236}">
              <a16:creationId xmlns="" xmlns:a16="http://schemas.microsoft.com/office/drawing/2014/main" id="{00000000-0008-0000-0200-00001E000000}"/>
            </a:ext>
          </a:extLst>
        </xdr:cNvPr>
        <xdr:cNvSpPr>
          <a:spLocks noChangeArrowheads="1"/>
        </xdr:cNvSpPr>
      </xdr:nvSpPr>
      <xdr:spPr bwMode="auto">
        <a:xfrm>
          <a:off x="3848947" y="27244887"/>
          <a:ext cx="738294" cy="240453"/>
        </a:xfrm>
        <a:prstGeom prst="rect">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6697132</xdr:colOff>
      <xdr:row>58</xdr:row>
      <xdr:rowOff>457200</xdr:rowOff>
    </xdr:from>
    <xdr:to>
      <xdr:col>3</xdr:col>
      <xdr:colOff>76200</xdr:colOff>
      <xdr:row>58</xdr:row>
      <xdr:rowOff>677333</xdr:rowOff>
    </xdr:to>
    <xdr:sp macro="" textlink="">
      <xdr:nvSpPr>
        <xdr:cNvPr id="31" name="正方形/長方形 7">
          <a:extLst>
            <a:ext uri="{FF2B5EF4-FFF2-40B4-BE49-F238E27FC236}">
              <a16:creationId xmlns="" xmlns:a16="http://schemas.microsoft.com/office/drawing/2014/main" id="{00000000-0008-0000-0200-00001F000000}"/>
            </a:ext>
          </a:extLst>
        </xdr:cNvPr>
        <xdr:cNvSpPr>
          <a:spLocks noChangeArrowheads="1"/>
        </xdr:cNvSpPr>
      </xdr:nvSpPr>
      <xdr:spPr bwMode="auto">
        <a:xfrm>
          <a:off x="7169572" y="25717500"/>
          <a:ext cx="983828" cy="220133"/>
        </a:xfrm>
        <a:prstGeom prst="rect">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4135965</xdr:colOff>
      <xdr:row>60</xdr:row>
      <xdr:rowOff>349673</xdr:rowOff>
    </xdr:from>
    <xdr:to>
      <xdr:col>2</xdr:col>
      <xdr:colOff>4669365</xdr:colOff>
      <xdr:row>60</xdr:row>
      <xdr:rowOff>519007</xdr:rowOff>
    </xdr:to>
    <xdr:sp macro="" textlink="">
      <xdr:nvSpPr>
        <xdr:cNvPr id="32" name="左矢印 31">
          <a:extLst>
            <a:ext uri="{FF2B5EF4-FFF2-40B4-BE49-F238E27FC236}">
              <a16:creationId xmlns="" xmlns:a16="http://schemas.microsoft.com/office/drawing/2014/main" id="{00000000-0008-0000-0200-000020000000}"/>
            </a:ext>
          </a:extLst>
        </xdr:cNvPr>
        <xdr:cNvSpPr/>
      </xdr:nvSpPr>
      <xdr:spPr>
        <a:xfrm rot="19522349">
          <a:off x="4608405" y="27042533"/>
          <a:ext cx="533400" cy="169334"/>
        </a:xfrm>
        <a:prstGeom prst="leftArrow">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84"/>
  <sheetViews>
    <sheetView showGridLines="0" showZeros="0" tabSelected="1" zoomScale="75" zoomScaleNormal="75" zoomScaleSheetLayoutView="100" zoomScalePageLayoutView="80" workbookViewId="0"/>
  </sheetViews>
  <sheetFormatPr defaultColWidth="9" defaultRowHeight="15.75" x14ac:dyDescent="0.15"/>
  <cols>
    <col min="1" max="1" width="2.625" style="65" customWidth="1"/>
    <col min="2" max="2" width="19.5" style="65" customWidth="1"/>
    <col min="3" max="3" width="15.5" style="65" customWidth="1"/>
    <col min="4" max="5" width="9" style="65"/>
    <col min="6" max="6" width="26.625" style="65" customWidth="1"/>
    <col min="7" max="7" width="11.625" style="65" customWidth="1"/>
    <col min="8" max="9" width="6.625" style="65" customWidth="1"/>
    <col min="10" max="13" width="8.125" style="65" customWidth="1"/>
    <col min="14" max="14" width="2.625" style="68" customWidth="1"/>
    <col min="15" max="18" width="8.125" style="65" customWidth="1"/>
    <col min="19" max="19" width="2.625" style="65" customWidth="1"/>
    <col min="20" max="21" width="9" style="65"/>
    <col min="22" max="23" width="9.75" style="65" customWidth="1"/>
    <col min="24" max="16384" width="9" style="65"/>
  </cols>
  <sheetData>
    <row r="1" spans="1:18" ht="17.100000000000001" customHeight="1" x14ac:dyDescent="0.15">
      <c r="K1" s="66"/>
      <c r="L1" s="67"/>
      <c r="O1" s="69"/>
      <c r="P1" s="70"/>
      <c r="Q1" s="70"/>
      <c r="R1" s="70"/>
    </row>
    <row r="2" spans="1:18" s="71" customFormat="1" ht="17.100000000000001" customHeight="1" x14ac:dyDescent="0.15">
      <c r="A2" s="66"/>
      <c r="B2" s="414" t="s">
        <v>544</v>
      </c>
      <c r="C2" s="415"/>
      <c r="D2" s="415"/>
      <c r="E2" s="415"/>
      <c r="F2" s="415"/>
      <c r="G2" s="415"/>
      <c r="H2" s="415"/>
      <c r="I2" s="415"/>
      <c r="J2" s="415"/>
      <c r="K2" s="415"/>
      <c r="L2" s="415"/>
      <c r="M2" s="415"/>
      <c r="N2" s="415"/>
      <c r="O2" s="415"/>
      <c r="P2" s="415"/>
      <c r="Q2" s="415"/>
      <c r="R2" s="415"/>
    </row>
    <row r="3" spans="1:18" s="71" customFormat="1" ht="17.100000000000001" customHeight="1" x14ac:dyDescent="0.15">
      <c r="A3" s="72"/>
      <c r="B3" s="415"/>
      <c r="C3" s="415"/>
      <c r="D3" s="415"/>
      <c r="E3" s="415"/>
      <c r="F3" s="415"/>
      <c r="G3" s="415"/>
      <c r="H3" s="415"/>
      <c r="I3" s="415"/>
      <c r="J3" s="415"/>
      <c r="K3" s="415"/>
      <c r="L3" s="415"/>
      <c r="M3" s="415"/>
      <c r="N3" s="415"/>
      <c r="O3" s="415"/>
      <c r="P3" s="415"/>
      <c r="Q3" s="415"/>
      <c r="R3" s="415"/>
    </row>
    <row r="4" spans="1:18" s="71" customFormat="1" ht="17.100000000000001" customHeight="1" x14ac:dyDescent="0.15">
      <c r="A4" s="72"/>
      <c r="B4" s="72"/>
      <c r="C4" s="73"/>
      <c r="D4" s="73"/>
      <c r="E4" s="73"/>
      <c r="F4" s="73"/>
      <c r="G4" s="73"/>
      <c r="H4" s="73"/>
      <c r="I4" s="73"/>
      <c r="J4" s="73"/>
      <c r="K4" s="73"/>
      <c r="L4" s="73"/>
      <c r="M4" s="73"/>
      <c r="N4" s="73"/>
      <c r="O4" s="73"/>
      <c r="P4" s="73"/>
    </row>
    <row r="5" spans="1:18" s="71" customFormat="1" ht="17.100000000000001" customHeight="1" x14ac:dyDescent="0.15">
      <c r="A5" s="72"/>
      <c r="B5" s="74"/>
      <c r="C5" s="74"/>
      <c r="D5" s="74"/>
      <c r="E5" s="74"/>
      <c r="F5" s="74"/>
      <c r="G5" s="75"/>
      <c r="H5" s="76"/>
      <c r="I5" s="75"/>
      <c r="J5" s="75"/>
      <c r="K5" s="75"/>
      <c r="L5" s="77"/>
      <c r="M5" s="77"/>
      <c r="N5" s="77"/>
      <c r="O5" s="78" t="s">
        <v>159</v>
      </c>
      <c r="P5" s="421"/>
      <c r="Q5" s="421"/>
      <c r="R5" s="421"/>
    </row>
    <row r="6" spans="1:18" s="71" customFormat="1" ht="17.100000000000001" customHeight="1" thickBot="1" x14ac:dyDescent="0.2">
      <c r="A6" s="72"/>
      <c r="B6" s="75"/>
      <c r="C6" s="75"/>
      <c r="D6" s="75"/>
      <c r="E6" s="75"/>
      <c r="F6" s="75"/>
      <c r="G6" s="75"/>
      <c r="H6" s="75"/>
      <c r="I6" s="75"/>
      <c r="J6" s="75"/>
      <c r="K6" s="75"/>
      <c r="L6" s="75"/>
      <c r="M6" s="75"/>
      <c r="N6" s="75"/>
      <c r="O6" s="75"/>
      <c r="P6" s="79"/>
      <c r="Q6" s="75"/>
      <c r="R6" s="79"/>
    </row>
    <row r="7" spans="1:18" s="71" customFormat="1" ht="21.95" customHeight="1" x14ac:dyDescent="0.15">
      <c r="A7" s="72"/>
      <c r="B7" s="417" t="s">
        <v>158</v>
      </c>
      <c r="C7" s="418"/>
      <c r="D7" s="419" t="s">
        <v>425</v>
      </c>
      <c r="E7" s="419"/>
      <c r="F7" s="419"/>
      <c r="G7" s="419"/>
      <c r="H7" s="419"/>
      <c r="I7" s="419"/>
      <c r="J7" s="419"/>
      <c r="K7" s="419"/>
      <c r="L7" s="419"/>
      <c r="M7" s="419"/>
      <c r="N7" s="419"/>
      <c r="O7" s="419"/>
      <c r="P7" s="419"/>
      <c r="Q7" s="419"/>
      <c r="R7" s="420"/>
    </row>
    <row r="8" spans="1:18" s="71" customFormat="1" ht="21.95" customHeight="1" x14ac:dyDescent="0.15">
      <c r="A8" s="72"/>
      <c r="B8" s="416" t="s">
        <v>29</v>
      </c>
      <c r="C8" s="64" t="s">
        <v>30</v>
      </c>
      <c r="D8" s="422">
        <f>+'2.チェックシート'!G7</f>
        <v>0</v>
      </c>
      <c r="E8" s="422"/>
      <c r="F8" s="422"/>
      <c r="G8" s="422"/>
      <c r="H8" s="422"/>
      <c r="I8" s="422"/>
      <c r="J8" s="422"/>
      <c r="K8" s="422"/>
      <c r="L8" s="422"/>
      <c r="M8" s="422"/>
      <c r="N8" s="422"/>
      <c r="O8" s="422"/>
      <c r="P8" s="422"/>
      <c r="Q8" s="422"/>
      <c r="R8" s="423"/>
    </row>
    <row r="9" spans="1:18" s="71" customFormat="1" ht="21.95" customHeight="1" x14ac:dyDescent="0.15">
      <c r="A9" s="72"/>
      <c r="B9" s="390"/>
      <c r="C9" s="64" t="s">
        <v>31</v>
      </c>
      <c r="D9" s="422">
        <f>+'2.チェックシート'!G8</f>
        <v>0</v>
      </c>
      <c r="E9" s="422"/>
      <c r="F9" s="422"/>
      <c r="G9" s="422"/>
      <c r="H9" s="422"/>
      <c r="I9" s="422"/>
      <c r="J9" s="422"/>
      <c r="K9" s="422"/>
      <c r="L9" s="422"/>
      <c r="M9" s="422"/>
      <c r="N9" s="422"/>
      <c r="O9" s="422"/>
      <c r="P9" s="422"/>
      <c r="Q9" s="422"/>
      <c r="R9" s="423"/>
    </row>
    <row r="10" spans="1:18" s="71" customFormat="1" ht="21.95" customHeight="1" x14ac:dyDescent="0.15">
      <c r="A10" s="72"/>
      <c r="B10" s="416" t="s">
        <v>33</v>
      </c>
      <c r="C10" s="64" t="s">
        <v>30</v>
      </c>
      <c r="D10" s="424">
        <f>+'2.チェックシート'!G9</f>
        <v>0</v>
      </c>
      <c r="E10" s="425"/>
      <c r="F10" s="425"/>
      <c r="G10" s="425"/>
      <c r="H10" s="425"/>
      <c r="I10" s="425"/>
      <c r="J10" s="425"/>
      <c r="K10" s="425"/>
      <c r="L10" s="425"/>
      <c r="M10" s="425"/>
      <c r="N10" s="425"/>
      <c r="O10" s="425"/>
      <c r="P10" s="425"/>
      <c r="Q10" s="425"/>
      <c r="R10" s="426"/>
    </row>
    <row r="11" spans="1:18" s="71" customFormat="1" ht="21.95" customHeight="1" x14ac:dyDescent="0.15">
      <c r="A11" s="72"/>
      <c r="B11" s="390"/>
      <c r="C11" s="64" t="s">
        <v>31</v>
      </c>
      <c r="D11" s="424">
        <f>+'2.チェックシート'!G10</f>
        <v>0</v>
      </c>
      <c r="E11" s="425"/>
      <c r="F11" s="425"/>
      <c r="G11" s="425"/>
      <c r="H11" s="425"/>
      <c r="I11" s="425"/>
      <c r="J11" s="425"/>
      <c r="K11" s="425"/>
      <c r="L11" s="425"/>
      <c r="M11" s="425"/>
      <c r="N11" s="425"/>
      <c r="O11" s="425"/>
      <c r="P11" s="425"/>
      <c r="Q11" s="425"/>
      <c r="R11" s="426"/>
    </row>
    <row r="12" spans="1:18" s="71" customFormat="1" ht="21.95" customHeight="1" x14ac:dyDescent="0.15">
      <c r="A12" s="72"/>
      <c r="B12" s="376" t="s">
        <v>157</v>
      </c>
      <c r="C12" s="377"/>
      <c r="D12" s="378">
        <f>+'2.チェックシート'!G11</f>
        <v>0</v>
      </c>
      <c r="E12" s="379"/>
      <c r="F12" s="379"/>
      <c r="G12" s="379"/>
      <c r="H12" s="379"/>
      <c r="I12" s="379"/>
      <c r="J12" s="379"/>
      <c r="K12" s="379"/>
      <c r="L12" s="379"/>
      <c r="M12" s="379"/>
      <c r="N12" s="379"/>
      <c r="O12" s="379"/>
      <c r="P12" s="379"/>
      <c r="Q12" s="379"/>
      <c r="R12" s="380"/>
    </row>
    <row r="13" spans="1:18" s="71" customFormat="1" ht="21.95" customHeight="1" x14ac:dyDescent="0.15">
      <c r="A13" s="72"/>
      <c r="B13" s="381" t="s">
        <v>123</v>
      </c>
      <c r="C13" s="382"/>
      <c r="D13" s="383"/>
      <c r="E13" s="383"/>
      <c r="F13" s="383"/>
      <c r="G13" s="383"/>
      <c r="H13" s="383"/>
      <c r="I13" s="383"/>
      <c r="J13" s="383"/>
      <c r="K13" s="383"/>
      <c r="L13" s="383"/>
      <c r="M13" s="383"/>
      <c r="N13" s="383"/>
      <c r="O13" s="383"/>
      <c r="P13" s="383"/>
      <c r="Q13" s="383"/>
      <c r="R13" s="384"/>
    </row>
    <row r="14" spans="1:18" s="71" customFormat="1" ht="21.95" customHeight="1" x14ac:dyDescent="0.15">
      <c r="A14" s="72"/>
      <c r="B14" s="404" t="s">
        <v>156</v>
      </c>
      <c r="C14" s="405"/>
      <c r="D14" s="383"/>
      <c r="E14" s="383"/>
      <c r="F14" s="383"/>
      <c r="G14" s="383"/>
      <c r="H14" s="383"/>
      <c r="I14" s="383"/>
      <c r="J14" s="383"/>
      <c r="K14" s="383"/>
      <c r="L14" s="383"/>
      <c r="M14" s="383"/>
      <c r="N14" s="383"/>
      <c r="O14" s="383"/>
      <c r="P14" s="383"/>
      <c r="Q14" s="383"/>
      <c r="R14" s="384"/>
    </row>
    <row r="15" spans="1:18" s="71" customFormat="1" ht="21.75" customHeight="1" x14ac:dyDescent="0.15">
      <c r="A15" s="72"/>
      <c r="B15" s="406" t="s">
        <v>124</v>
      </c>
      <c r="C15" s="80" t="s">
        <v>155</v>
      </c>
      <c r="D15" s="408"/>
      <c r="E15" s="409"/>
      <c r="F15" s="409"/>
      <c r="G15" s="409"/>
      <c r="H15" s="409"/>
      <c r="I15" s="409"/>
      <c r="J15" s="409"/>
      <c r="K15" s="409"/>
      <c r="L15" s="409"/>
      <c r="M15" s="409"/>
      <c r="N15" s="409"/>
      <c r="O15" s="409"/>
      <c r="P15" s="409"/>
      <c r="Q15" s="409"/>
      <c r="R15" s="410"/>
    </row>
    <row r="16" spans="1:18" s="71" customFormat="1" ht="21.95" customHeight="1" x14ac:dyDescent="0.15">
      <c r="A16" s="72"/>
      <c r="B16" s="406"/>
      <c r="C16" s="81" t="s">
        <v>34</v>
      </c>
      <c r="D16" s="396"/>
      <c r="E16" s="397"/>
      <c r="F16" s="397"/>
      <c r="G16" s="397"/>
      <c r="H16" s="397"/>
      <c r="I16" s="397"/>
      <c r="J16" s="397"/>
      <c r="K16" s="397"/>
      <c r="L16" s="397"/>
      <c r="M16" s="397"/>
      <c r="N16" s="397"/>
      <c r="O16" s="397"/>
      <c r="P16" s="397"/>
      <c r="Q16" s="397"/>
      <c r="R16" s="398"/>
    </row>
    <row r="17" spans="1:18" s="71" customFormat="1" ht="21.95" customHeight="1" x14ac:dyDescent="0.15">
      <c r="A17" s="72"/>
      <c r="B17" s="406"/>
      <c r="C17" s="81" t="s">
        <v>36</v>
      </c>
      <c r="D17" s="396"/>
      <c r="E17" s="397"/>
      <c r="F17" s="397"/>
      <c r="G17" s="397"/>
      <c r="H17" s="397"/>
      <c r="I17" s="397"/>
      <c r="J17" s="397"/>
      <c r="K17" s="397"/>
      <c r="L17" s="397"/>
      <c r="M17" s="397"/>
      <c r="N17" s="397"/>
      <c r="O17" s="397"/>
      <c r="P17" s="397"/>
      <c r="Q17" s="397"/>
      <c r="R17" s="398"/>
    </row>
    <row r="18" spans="1:18" s="71" customFormat="1" ht="21.95" customHeight="1" x14ac:dyDescent="0.15">
      <c r="A18" s="72"/>
      <c r="B18" s="406"/>
      <c r="C18" s="459" t="s">
        <v>125</v>
      </c>
      <c r="D18" s="82" t="s">
        <v>154</v>
      </c>
      <c r="E18" s="458"/>
      <c r="F18" s="397"/>
      <c r="G18" s="397"/>
      <c r="H18" s="397"/>
      <c r="I18" s="397"/>
      <c r="J18" s="397"/>
      <c r="K18" s="397"/>
      <c r="L18" s="397"/>
      <c r="M18" s="397"/>
      <c r="N18" s="397"/>
      <c r="O18" s="397"/>
      <c r="P18" s="397"/>
      <c r="Q18" s="397"/>
      <c r="R18" s="398"/>
    </row>
    <row r="19" spans="1:18" s="71" customFormat="1" ht="21.95" customHeight="1" thickBot="1" x14ac:dyDescent="0.2">
      <c r="A19" s="72"/>
      <c r="B19" s="407"/>
      <c r="C19" s="460"/>
      <c r="D19" s="83" t="s">
        <v>153</v>
      </c>
      <c r="E19" s="455"/>
      <c r="F19" s="456"/>
      <c r="G19" s="456"/>
      <c r="H19" s="456"/>
      <c r="I19" s="456"/>
      <c r="J19" s="456"/>
      <c r="K19" s="456"/>
      <c r="L19" s="456"/>
      <c r="M19" s="456"/>
      <c r="N19" s="456"/>
      <c r="O19" s="456"/>
      <c r="P19" s="456"/>
      <c r="Q19" s="456"/>
      <c r="R19" s="457"/>
    </row>
    <row r="20" spans="1:18" s="71" customFormat="1" ht="21.95" customHeight="1" x14ac:dyDescent="0.15">
      <c r="A20" s="72"/>
      <c r="B20" s="411" t="s">
        <v>152</v>
      </c>
      <c r="C20" s="412"/>
      <c r="D20" s="413"/>
      <c r="E20" s="392" t="s">
        <v>151</v>
      </c>
      <c r="F20" s="392"/>
      <c r="G20" s="84" t="s">
        <v>150</v>
      </c>
      <c r="H20" s="402" t="s">
        <v>149</v>
      </c>
      <c r="I20" s="403"/>
      <c r="J20" s="403"/>
      <c r="K20" s="393" t="s">
        <v>122</v>
      </c>
      <c r="L20" s="394"/>
      <c r="M20" s="394"/>
      <c r="N20" s="394"/>
      <c r="O20" s="394"/>
      <c r="P20" s="394"/>
      <c r="Q20" s="394"/>
      <c r="R20" s="395"/>
    </row>
    <row r="21" spans="1:18" s="71" customFormat="1" ht="21.95" customHeight="1" x14ac:dyDescent="0.15">
      <c r="A21" s="72"/>
      <c r="B21" s="390" t="s">
        <v>148</v>
      </c>
      <c r="C21" s="391"/>
      <c r="D21" s="391"/>
      <c r="E21" s="389"/>
      <c r="F21" s="389"/>
      <c r="G21" s="132"/>
      <c r="H21" s="385"/>
      <c r="I21" s="387"/>
      <c r="J21" s="387"/>
      <c r="K21" s="399"/>
      <c r="L21" s="400"/>
      <c r="M21" s="400"/>
      <c r="N21" s="400"/>
      <c r="O21" s="400"/>
      <c r="P21" s="400"/>
      <c r="Q21" s="400"/>
      <c r="R21" s="401"/>
    </row>
    <row r="22" spans="1:18" s="71" customFormat="1" ht="21.95" customHeight="1" x14ac:dyDescent="0.15">
      <c r="A22" s="72"/>
      <c r="B22" s="376" t="s">
        <v>147</v>
      </c>
      <c r="C22" s="388"/>
      <c r="D22" s="377"/>
      <c r="E22" s="389"/>
      <c r="F22" s="389"/>
      <c r="G22" s="132"/>
      <c r="H22" s="385"/>
      <c r="I22" s="387"/>
      <c r="J22" s="387"/>
      <c r="K22" s="396"/>
      <c r="L22" s="397"/>
      <c r="M22" s="397"/>
      <c r="N22" s="397"/>
      <c r="O22" s="397"/>
      <c r="P22" s="397"/>
      <c r="Q22" s="397"/>
      <c r="R22" s="398"/>
    </row>
    <row r="23" spans="1:18" s="71" customFormat="1" ht="21.95" customHeight="1" x14ac:dyDescent="0.15">
      <c r="A23" s="72"/>
      <c r="B23" s="376" t="s">
        <v>146</v>
      </c>
      <c r="C23" s="388"/>
      <c r="D23" s="377"/>
      <c r="E23" s="389"/>
      <c r="F23" s="389"/>
      <c r="G23" s="132"/>
      <c r="H23" s="385"/>
      <c r="I23" s="387"/>
      <c r="J23" s="387"/>
      <c r="K23" s="396"/>
      <c r="L23" s="397"/>
      <c r="M23" s="397"/>
      <c r="N23" s="397"/>
      <c r="O23" s="397"/>
      <c r="P23" s="397"/>
      <c r="Q23" s="397"/>
      <c r="R23" s="398"/>
    </row>
    <row r="24" spans="1:18" s="71" customFormat="1" ht="21.95" customHeight="1" x14ac:dyDescent="0.15">
      <c r="A24" s="72"/>
      <c r="B24" s="374" t="s">
        <v>145</v>
      </c>
      <c r="C24" s="385"/>
      <c r="D24" s="386"/>
      <c r="E24" s="389"/>
      <c r="F24" s="389"/>
      <c r="G24" s="133"/>
      <c r="H24" s="385"/>
      <c r="I24" s="387"/>
      <c r="J24" s="387"/>
      <c r="K24" s="396"/>
      <c r="L24" s="397"/>
      <c r="M24" s="397"/>
      <c r="N24" s="397"/>
      <c r="O24" s="397"/>
      <c r="P24" s="397"/>
      <c r="Q24" s="397"/>
      <c r="R24" s="398"/>
    </row>
    <row r="25" spans="1:18" s="71" customFormat="1" ht="21.95" customHeight="1" thickBot="1" x14ac:dyDescent="0.2">
      <c r="A25" s="72"/>
      <c r="B25" s="375"/>
      <c r="C25" s="344"/>
      <c r="D25" s="364"/>
      <c r="E25" s="342"/>
      <c r="F25" s="343"/>
      <c r="G25" s="85"/>
      <c r="H25" s="344"/>
      <c r="I25" s="345"/>
      <c r="J25" s="345"/>
      <c r="K25" s="371"/>
      <c r="L25" s="372"/>
      <c r="M25" s="372"/>
      <c r="N25" s="372"/>
      <c r="O25" s="372"/>
      <c r="P25" s="372"/>
      <c r="Q25" s="372"/>
      <c r="R25" s="373"/>
    </row>
    <row r="26" spans="1:18" s="71" customFormat="1" ht="17.100000000000001" customHeight="1" x14ac:dyDescent="0.15">
      <c r="A26" s="72"/>
      <c r="B26" s="466" t="s">
        <v>420</v>
      </c>
      <c r="C26" s="466"/>
      <c r="D26" s="466"/>
      <c r="E26" s="466"/>
      <c r="F26" s="466"/>
      <c r="G26" s="466"/>
      <c r="H26" s="466"/>
      <c r="I26" s="466"/>
      <c r="J26" s="466"/>
      <c r="K26" s="466"/>
      <c r="L26" s="466"/>
      <c r="M26" s="86"/>
      <c r="N26" s="77"/>
      <c r="O26" s="77"/>
      <c r="P26" s="87"/>
      <c r="Q26" s="77"/>
      <c r="R26" s="87"/>
    </row>
    <row r="27" spans="1:18" s="71" customFormat="1" ht="17.100000000000001" customHeight="1" x14ac:dyDescent="0.15">
      <c r="A27" s="72"/>
      <c r="B27" s="466" t="s">
        <v>144</v>
      </c>
      <c r="C27" s="466"/>
      <c r="D27" s="466"/>
      <c r="E27" s="466"/>
      <c r="F27" s="466"/>
      <c r="G27" s="466"/>
      <c r="H27" s="466"/>
      <c r="I27" s="466"/>
      <c r="J27" s="466"/>
      <c r="K27" s="466"/>
      <c r="L27" s="466"/>
      <c r="M27" s="86"/>
      <c r="N27" s="77"/>
      <c r="O27" s="77"/>
      <c r="P27" s="87"/>
      <c r="Q27" s="77"/>
      <c r="R27" s="87"/>
    </row>
    <row r="28" spans="1:18" s="88" customFormat="1" ht="17.100000000000001" customHeight="1" thickBot="1" x14ac:dyDescent="0.3">
      <c r="B28" s="89"/>
      <c r="C28" s="90"/>
      <c r="D28" s="90"/>
      <c r="E28" s="90"/>
      <c r="F28" s="90"/>
      <c r="G28" s="90"/>
      <c r="H28" s="91"/>
      <c r="I28" s="91"/>
      <c r="J28" s="91"/>
      <c r="K28" s="91"/>
    </row>
    <row r="29" spans="1:18" ht="17.100000000000001" customHeight="1" x14ac:dyDescent="0.15">
      <c r="B29" s="338"/>
      <c r="C29" s="339"/>
      <c r="D29" s="339"/>
      <c r="E29" s="339"/>
      <c r="F29" s="339"/>
      <c r="G29" s="339"/>
      <c r="H29" s="339"/>
      <c r="I29" s="339"/>
      <c r="J29" s="333" t="s">
        <v>1</v>
      </c>
      <c r="K29" s="334"/>
      <c r="L29" s="334"/>
      <c r="M29" s="335"/>
      <c r="N29" s="92"/>
      <c r="O29" s="330" t="s">
        <v>143</v>
      </c>
      <c r="P29" s="331"/>
      <c r="Q29" s="331"/>
      <c r="R29" s="332"/>
    </row>
    <row r="30" spans="1:18" ht="17.100000000000001" customHeight="1" thickBot="1" x14ac:dyDescent="0.2">
      <c r="B30" s="467" t="s">
        <v>142</v>
      </c>
      <c r="C30" s="461" t="s">
        <v>128</v>
      </c>
      <c r="D30" s="462"/>
      <c r="E30" s="462"/>
      <c r="F30" s="463"/>
      <c r="G30" s="155" t="s">
        <v>141</v>
      </c>
      <c r="H30" s="464" t="s">
        <v>27</v>
      </c>
      <c r="I30" s="465"/>
      <c r="J30" s="183" t="s">
        <v>2</v>
      </c>
      <c r="K30" s="156" t="s">
        <v>3</v>
      </c>
      <c r="L30" s="157" t="s">
        <v>4</v>
      </c>
      <c r="M30" s="119" t="s">
        <v>5</v>
      </c>
      <c r="N30" s="186"/>
      <c r="O30" s="158" t="s">
        <v>2</v>
      </c>
      <c r="P30" s="156" t="s">
        <v>3</v>
      </c>
      <c r="Q30" s="157" t="s">
        <v>4</v>
      </c>
      <c r="R30" s="119" t="s">
        <v>5</v>
      </c>
    </row>
    <row r="31" spans="1:18" ht="17.100000000000001" customHeight="1" x14ac:dyDescent="0.15">
      <c r="B31" s="468"/>
      <c r="C31" s="352" t="str">
        <f>+'2.チェックシート'!B67</f>
        <v xml:space="preserve"> 5.1.3 ＣｉＰ管理の適用範囲の決定</v>
      </c>
      <c r="D31" s="353"/>
      <c r="E31" s="353"/>
      <c r="F31" s="354"/>
      <c r="G31" s="159" t="s">
        <v>163</v>
      </c>
      <c r="H31" s="160">
        <v>0</v>
      </c>
      <c r="I31" s="336">
        <f>+H31+H32</f>
        <v>1</v>
      </c>
      <c r="J31" s="184"/>
      <c r="K31" s="161"/>
      <c r="L31" s="162"/>
      <c r="M31" s="163"/>
      <c r="N31" s="187"/>
      <c r="O31" s="164"/>
      <c r="P31" s="165"/>
      <c r="Q31" s="165"/>
      <c r="R31" s="163"/>
    </row>
    <row r="32" spans="1:18" ht="17.100000000000001" customHeight="1" thickBot="1" x14ac:dyDescent="0.2">
      <c r="B32" s="468"/>
      <c r="C32" s="355"/>
      <c r="D32" s="356"/>
      <c r="E32" s="356"/>
      <c r="F32" s="357"/>
      <c r="G32" s="166" t="s">
        <v>165</v>
      </c>
      <c r="H32" s="167">
        <v>1</v>
      </c>
      <c r="I32" s="337"/>
      <c r="J32" s="181">
        <f>SUMPRODUCT(('2.チェックシート'!$G69="●")*('2.チェックシート'!$K69='１.表紙'!J30))</f>
        <v>0</v>
      </c>
      <c r="K32" s="168">
        <f>SUMPRODUCT(('2.チェックシート'!$G69="●")*('2.チェックシート'!$K69='１.表紙'!K30))</f>
        <v>0</v>
      </c>
      <c r="L32" s="168">
        <f>SUMPRODUCT(('2.チェックシート'!$G69="●")*('2.チェックシート'!$K69='１.表紙'!L30))</f>
        <v>0</v>
      </c>
      <c r="M32" s="169">
        <f>SUMPRODUCT(('2.チェックシート'!$G69="●")*('2.チェックシート'!$K69='１.表紙'!M30))</f>
        <v>0</v>
      </c>
      <c r="N32" s="187"/>
      <c r="O32" s="123">
        <f>SUMPRODUCT(('2.チェックシート'!$G69="●")*('2.チェックシート'!$S69='１.表紙'!O30))</f>
        <v>0</v>
      </c>
      <c r="P32" s="120">
        <f>SUMPRODUCT(('2.チェックシート'!$G69="●")*('2.チェックシート'!$S69='１.表紙'!P30))</f>
        <v>0</v>
      </c>
      <c r="Q32" s="120">
        <f>SUMPRODUCT(('2.チェックシート'!$G69="●")*('2.チェックシート'!$S69='１.表紙'!Q30))</f>
        <v>0</v>
      </c>
      <c r="R32" s="122">
        <f>SUMPRODUCT(('2.チェックシート'!$G69="●")*('2.チェックシート'!$S69='１.表紙'!R30))</f>
        <v>0</v>
      </c>
    </row>
    <row r="33" spans="1:20" s="68" customFormat="1" ht="17.100000000000001" customHeight="1" x14ac:dyDescent="0.15">
      <c r="B33" s="468"/>
      <c r="C33" s="346" t="str">
        <f>+'2.チェックシート'!B84</f>
        <v xml:space="preserve"> 5.2.2 方針</v>
      </c>
      <c r="D33" s="347"/>
      <c r="E33" s="347"/>
      <c r="F33" s="348"/>
      <c r="G33" s="159" t="s">
        <v>163</v>
      </c>
      <c r="H33" s="170">
        <v>1</v>
      </c>
      <c r="I33" s="336">
        <f>+H33+H34</f>
        <v>1</v>
      </c>
      <c r="J33" s="173">
        <f>SUMPRODUCT(('2.チェックシート'!$F86="●")*('2.チェックシート'!$K86='１.表紙'!J30))</f>
        <v>0</v>
      </c>
      <c r="K33" s="171">
        <f>SUMPRODUCT(('2.チェックシート'!$F86="●")*('2.チェックシート'!$K86='１.表紙'!K30))</f>
        <v>0</v>
      </c>
      <c r="L33" s="171">
        <f>SUMPRODUCT(('2.チェックシート'!$F86="●")*('2.チェックシート'!$K86='１.表紙'!L30))</f>
        <v>0</v>
      </c>
      <c r="M33" s="172">
        <f>SUMPRODUCT(('2.チェックシート'!$F86="●")*('2.チェックシート'!$K86='１.表紙'!M30))</f>
        <v>0</v>
      </c>
      <c r="N33" s="187"/>
      <c r="O33" s="173">
        <f>SUMPRODUCT(('2.チェックシート'!$F86="●")*('2.チェックシート'!$S86='１.表紙'!O30))</f>
        <v>0</v>
      </c>
      <c r="P33" s="171">
        <f>SUMPRODUCT(('2.チェックシート'!$F86="●")*('2.チェックシート'!$S86='１.表紙'!P30))</f>
        <v>0</v>
      </c>
      <c r="Q33" s="171">
        <f>SUMPRODUCT(('2.チェックシート'!$F86="●")*('2.チェックシート'!$S86='１.表紙'!Q30))</f>
        <v>0</v>
      </c>
      <c r="R33" s="172">
        <f>SUMPRODUCT(('2.チェックシート'!$F86="●")*('2.チェックシート'!$S86='１.表紙'!R30))</f>
        <v>0</v>
      </c>
      <c r="T33" s="65"/>
    </row>
    <row r="34" spans="1:20" s="68" customFormat="1" ht="17.100000000000001" customHeight="1" thickBot="1" x14ac:dyDescent="0.2">
      <c r="B34" s="468"/>
      <c r="C34" s="349"/>
      <c r="D34" s="350"/>
      <c r="E34" s="350"/>
      <c r="F34" s="351"/>
      <c r="G34" s="166" t="s">
        <v>165</v>
      </c>
      <c r="H34" s="174">
        <v>0</v>
      </c>
      <c r="I34" s="337"/>
      <c r="J34" s="185"/>
      <c r="K34" s="175"/>
      <c r="L34" s="176"/>
      <c r="M34" s="177"/>
      <c r="N34" s="187"/>
      <c r="O34" s="178"/>
      <c r="P34" s="179"/>
      <c r="Q34" s="179"/>
      <c r="R34" s="177"/>
      <c r="T34" s="65"/>
    </row>
    <row r="35" spans="1:20" s="68" customFormat="1" ht="17.100000000000001" customHeight="1" x14ac:dyDescent="0.15">
      <c r="B35" s="468"/>
      <c r="C35" s="346" t="str">
        <f>+'2.チェックシート'!B91</f>
        <v xml:space="preserve"> 5.2.3 組織の役割，責任及び権限</v>
      </c>
      <c r="D35" s="347"/>
      <c r="E35" s="347"/>
      <c r="F35" s="348"/>
      <c r="G35" s="159" t="s">
        <v>163</v>
      </c>
      <c r="H35" s="170">
        <v>1</v>
      </c>
      <c r="I35" s="336">
        <f>+H35+H36</f>
        <v>1</v>
      </c>
      <c r="J35" s="173">
        <f>SUMPRODUCT(('2.チェックシート'!$F93="●")*('2.チェックシート'!$K93='１.表紙'!J30))</f>
        <v>0</v>
      </c>
      <c r="K35" s="171">
        <f>SUMPRODUCT(('2.チェックシート'!$F93="●")*('2.チェックシート'!$K93='１.表紙'!K30))</f>
        <v>0</v>
      </c>
      <c r="L35" s="171">
        <f>SUMPRODUCT(('2.チェックシート'!$F93="●")*('2.チェックシート'!$K93='１.表紙'!L30))</f>
        <v>0</v>
      </c>
      <c r="M35" s="172">
        <f>SUMPRODUCT(('2.チェックシート'!$F93="●")*('2.チェックシート'!$K93='１.表紙'!M30))</f>
        <v>0</v>
      </c>
      <c r="N35" s="187"/>
      <c r="O35" s="173">
        <f>SUMPRODUCT(('2.チェックシート'!$F93="●")*('2.チェックシート'!$S93='１.表紙'!O30))</f>
        <v>0</v>
      </c>
      <c r="P35" s="171">
        <f>SUMPRODUCT(('2.チェックシート'!$F93="●")*('2.チェックシート'!$S93='１.表紙'!P30))</f>
        <v>0</v>
      </c>
      <c r="Q35" s="171">
        <f>SUMPRODUCT(('2.チェックシート'!$F93="●")*('2.チェックシート'!$S93='１.表紙'!Q30))</f>
        <v>0</v>
      </c>
      <c r="R35" s="172">
        <f>SUMPRODUCT(('2.チェックシート'!$F93="●")*('2.チェックシート'!$S93='１.表紙'!R30))</f>
        <v>0</v>
      </c>
      <c r="T35" s="65"/>
    </row>
    <row r="36" spans="1:20" s="68" customFormat="1" ht="17.100000000000001" customHeight="1" thickBot="1" x14ac:dyDescent="0.2">
      <c r="B36" s="468"/>
      <c r="C36" s="349"/>
      <c r="D36" s="350"/>
      <c r="E36" s="350"/>
      <c r="F36" s="351"/>
      <c r="G36" s="166" t="s">
        <v>165</v>
      </c>
      <c r="H36" s="174">
        <v>0</v>
      </c>
      <c r="I36" s="337"/>
      <c r="J36" s="185"/>
      <c r="K36" s="175"/>
      <c r="L36" s="176"/>
      <c r="M36" s="177"/>
      <c r="N36" s="187"/>
      <c r="O36" s="178"/>
      <c r="P36" s="179"/>
      <c r="Q36" s="179"/>
      <c r="R36" s="177"/>
      <c r="T36" s="65"/>
    </row>
    <row r="37" spans="1:20" s="68" customFormat="1" ht="17.100000000000001" customHeight="1" x14ac:dyDescent="0.15">
      <c r="B37" s="468"/>
      <c r="C37" s="346" t="str">
        <f>+'2.チェックシート'!B104</f>
        <v xml:space="preserve"> 5.3.2 目標及びそれを達成するための計画策定</v>
      </c>
      <c r="D37" s="347"/>
      <c r="E37" s="347"/>
      <c r="F37" s="348"/>
      <c r="G37" s="159" t="s">
        <v>163</v>
      </c>
      <c r="H37" s="170">
        <v>3</v>
      </c>
      <c r="I37" s="336">
        <f>+H37+H38</f>
        <v>3</v>
      </c>
      <c r="J37" s="173">
        <f>SUMPRODUCT(('2.チェックシート'!$F106="●")*('2.チェックシート'!$K106='１.表紙'!J$30))+SUMPRODUCT(('2.チェックシート'!$F110="●")*('2.チェックシート'!$K110='１.表紙'!J$30))+SUMPRODUCT(('2.チェックシート'!$F114="●")*('2.チェックシート'!$K114='１.表紙'!J$30))</f>
        <v>0</v>
      </c>
      <c r="K37" s="171">
        <f>SUMPRODUCT(('2.チェックシート'!$F106="●")*('2.チェックシート'!$K106='１.表紙'!K30))+SUMPRODUCT(('2.チェックシート'!$F110="●")*('2.チェックシート'!$K110='１.表紙'!K30))+SUMPRODUCT(('2.チェックシート'!$F114="●")*('2.チェックシート'!$K114='１.表紙'!K30))</f>
        <v>0</v>
      </c>
      <c r="L37" s="171">
        <f>SUMPRODUCT(('2.チェックシート'!$F106="●")*('2.チェックシート'!$K106='１.表紙'!L30))+SUMPRODUCT(('2.チェックシート'!$F110="●")*('2.チェックシート'!$K110='１.表紙'!L30))+SUMPRODUCT(('2.チェックシート'!$F114="●")*('2.チェックシート'!$K114='１.表紙'!L30))</f>
        <v>0</v>
      </c>
      <c r="M37" s="172">
        <f>SUMPRODUCT(('2.チェックシート'!$F106="●")*('2.チェックシート'!$K106='１.表紙'!M30))+SUMPRODUCT(('2.チェックシート'!$F110="●")*('2.チェックシート'!$K110='１.表紙'!M30))+SUMPRODUCT(('2.チェックシート'!$F114="●")*('2.チェックシート'!$K114='１.表紙'!M30))</f>
        <v>0</v>
      </c>
      <c r="N37" s="187"/>
      <c r="O37" s="173">
        <f>SUMPRODUCT(('2.チェックシート'!$F106="●")*('2.チェックシート'!$S106='１.表紙'!O30))+SUMPRODUCT(('2.チェックシート'!$F110="●")*('2.チェックシート'!$S110='１.表紙'!O30))+SUMPRODUCT(('2.チェックシート'!$F114="●")*('2.チェックシート'!$S114='１.表紙'!O30))</f>
        <v>0</v>
      </c>
      <c r="P37" s="171">
        <f>SUMPRODUCT(('2.チェックシート'!$F106="●")*('2.チェックシート'!$S106='１.表紙'!P30))+SUMPRODUCT(('2.チェックシート'!$F110="●")*('2.チェックシート'!$S110='１.表紙'!P30))+SUMPRODUCT(('2.チェックシート'!$F114="●")*('2.チェックシート'!$S114='１.表紙'!P30))</f>
        <v>0</v>
      </c>
      <c r="Q37" s="171">
        <f>SUMPRODUCT(('2.チェックシート'!$F106="●")*('2.チェックシート'!$S106='１.表紙'!Q30))+SUMPRODUCT(('2.チェックシート'!$F110="●")*('2.チェックシート'!$S110='１.表紙'!Q30))+SUMPRODUCT(('2.チェックシート'!$F114="●")*('2.チェックシート'!$S114='１.表紙'!Q30))</f>
        <v>0</v>
      </c>
      <c r="R37" s="172">
        <f>SUMPRODUCT(('2.チェックシート'!$F106="●")*('2.チェックシート'!$S106='１.表紙'!R30))+SUMPRODUCT(('2.チェックシート'!$F110="●")*('2.チェックシート'!$S110='１.表紙'!R30))+SUMPRODUCT(('2.チェックシート'!$F114="●")*('2.チェックシート'!$S114='１.表紙'!R30))</f>
        <v>0</v>
      </c>
      <c r="T37" s="65"/>
    </row>
    <row r="38" spans="1:20" s="68" customFormat="1" ht="17.100000000000001" customHeight="1" thickBot="1" x14ac:dyDescent="0.2">
      <c r="B38" s="468"/>
      <c r="C38" s="349"/>
      <c r="D38" s="350"/>
      <c r="E38" s="350"/>
      <c r="F38" s="351"/>
      <c r="G38" s="166" t="s">
        <v>165</v>
      </c>
      <c r="H38" s="174">
        <v>0</v>
      </c>
      <c r="I38" s="337"/>
      <c r="J38" s="185"/>
      <c r="K38" s="175"/>
      <c r="L38" s="176"/>
      <c r="M38" s="177"/>
      <c r="N38" s="187"/>
      <c r="O38" s="178"/>
      <c r="P38" s="179"/>
      <c r="Q38" s="179"/>
      <c r="R38" s="177"/>
      <c r="T38" s="65"/>
    </row>
    <row r="39" spans="1:20" s="68" customFormat="1" ht="17.100000000000001" customHeight="1" x14ac:dyDescent="0.15">
      <c r="B39" s="468"/>
      <c r="C39" s="365" t="str">
        <f>+'2.チェックシート'!B125</f>
        <v xml:space="preserve"> 5.4.2 力量</v>
      </c>
      <c r="D39" s="366"/>
      <c r="E39" s="366"/>
      <c r="F39" s="367"/>
      <c r="G39" s="159" t="s">
        <v>163</v>
      </c>
      <c r="H39" s="170">
        <v>1</v>
      </c>
      <c r="I39" s="336">
        <f>+H39+H40</f>
        <v>1</v>
      </c>
      <c r="J39" s="173">
        <f>SUMPRODUCT(('2.チェックシート'!$F127="●")*('2.チェックシート'!$K127='１.表紙'!J30))</f>
        <v>0</v>
      </c>
      <c r="K39" s="171">
        <f>SUMPRODUCT(('2.チェックシート'!$F127="●")*('2.チェックシート'!$K127='１.表紙'!K30))</f>
        <v>0</v>
      </c>
      <c r="L39" s="171">
        <f>SUMPRODUCT(('2.チェックシート'!$F127="●")*('2.チェックシート'!$K127='１.表紙'!L30))</f>
        <v>0</v>
      </c>
      <c r="M39" s="172">
        <f>SUMPRODUCT(('2.チェックシート'!$F127="●")*('2.チェックシート'!$K127='１.表紙'!M30))</f>
        <v>0</v>
      </c>
      <c r="N39" s="187"/>
      <c r="O39" s="173">
        <f>SUMPRODUCT(('2.チェックシート'!$F127="●")*('2.チェックシート'!$S127='１.表紙'!O30))</f>
        <v>0</v>
      </c>
      <c r="P39" s="171">
        <f>SUMPRODUCT(('2.チェックシート'!$F127="●")*('2.チェックシート'!$S127='１.表紙'!P30))</f>
        <v>0</v>
      </c>
      <c r="Q39" s="171">
        <f>SUMPRODUCT(('2.チェックシート'!$F127="●")*('2.チェックシート'!$S127='１.表紙'!Q30))</f>
        <v>0</v>
      </c>
      <c r="R39" s="172">
        <f>SUMPRODUCT(('2.チェックシート'!$F127="●")*('2.チェックシート'!$S127='１.表紙'!R30))</f>
        <v>0</v>
      </c>
      <c r="T39" s="65"/>
    </row>
    <row r="40" spans="1:20" s="68" customFormat="1" ht="17.100000000000001" customHeight="1" thickBot="1" x14ac:dyDescent="0.2">
      <c r="B40" s="468"/>
      <c r="C40" s="368"/>
      <c r="D40" s="369"/>
      <c r="E40" s="369"/>
      <c r="F40" s="370"/>
      <c r="G40" s="166" t="s">
        <v>165</v>
      </c>
      <c r="H40" s="174">
        <v>0</v>
      </c>
      <c r="I40" s="337"/>
      <c r="J40" s="185"/>
      <c r="K40" s="175"/>
      <c r="L40" s="179"/>
      <c r="M40" s="177"/>
      <c r="N40" s="187"/>
      <c r="O40" s="178"/>
      <c r="P40" s="179"/>
      <c r="Q40" s="179"/>
      <c r="R40" s="177"/>
      <c r="T40" s="65"/>
    </row>
    <row r="41" spans="1:20" s="68" customFormat="1" ht="17.100000000000001" customHeight="1" x14ac:dyDescent="0.15">
      <c r="B41" s="468"/>
      <c r="C41" s="365" t="str">
        <f>+'2.チェックシート'!B152</f>
        <v xml:space="preserve"> 5.4.5 文書化した情報</v>
      </c>
      <c r="D41" s="366"/>
      <c r="E41" s="366"/>
      <c r="F41" s="367"/>
      <c r="G41" s="159" t="s">
        <v>163</v>
      </c>
      <c r="H41" s="170">
        <v>1</v>
      </c>
      <c r="I41" s="336">
        <f>+H41+H42</f>
        <v>2</v>
      </c>
      <c r="J41" s="173">
        <f>SUMPRODUCT(('2.チェックシート'!$F154="●")*('2.チェックシート'!$K154='１.表紙'!J30))</f>
        <v>0</v>
      </c>
      <c r="K41" s="171">
        <f>SUMPRODUCT(('2.チェックシート'!$F154="●")*('2.チェックシート'!$K154='１.表紙'!K30))</f>
        <v>0</v>
      </c>
      <c r="L41" s="171">
        <f>SUMPRODUCT(('2.チェックシート'!$F154="●")*('2.チェックシート'!$K154='１.表紙'!L30))</f>
        <v>0</v>
      </c>
      <c r="M41" s="172">
        <f>SUMPRODUCT(('2.チェックシート'!$F154="●")*('2.チェックシート'!$K154='１.表紙'!M30))</f>
        <v>0</v>
      </c>
      <c r="N41" s="187"/>
      <c r="O41" s="173">
        <f>SUMPRODUCT(('2.チェックシート'!$F154="●")*('2.チェックシート'!$S154='１.表紙'!O30))</f>
        <v>0</v>
      </c>
      <c r="P41" s="171">
        <f>SUMPRODUCT(('2.チェックシート'!$F154="●")*('2.チェックシート'!$S154='１.表紙'!P30))</f>
        <v>0</v>
      </c>
      <c r="Q41" s="171">
        <f>SUMPRODUCT(('2.チェックシート'!$F154="●")*('2.チェックシート'!$S154='１.表紙'!Q30))</f>
        <v>0</v>
      </c>
      <c r="R41" s="172">
        <f>SUMPRODUCT(('2.チェックシート'!$F154="●")*('2.チェックシート'!$S154='１.表紙'!R30))</f>
        <v>0</v>
      </c>
      <c r="T41" s="65"/>
    </row>
    <row r="42" spans="1:20" s="68" customFormat="1" ht="17.100000000000001" customHeight="1" thickBot="1" x14ac:dyDescent="0.2">
      <c r="B42" s="468"/>
      <c r="C42" s="368"/>
      <c r="D42" s="369"/>
      <c r="E42" s="369"/>
      <c r="F42" s="370"/>
      <c r="G42" s="166" t="s">
        <v>165</v>
      </c>
      <c r="H42" s="180">
        <v>1</v>
      </c>
      <c r="I42" s="337"/>
      <c r="J42" s="181">
        <f>SUMPRODUCT(('2.チェックシート'!$G158="●")*('2.チェックシート'!$K158='１.表紙'!J$30))</f>
        <v>0</v>
      </c>
      <c r="K42" s="168">
        <f>SUMPRODUCT(('2.チェックシート'!$G158="●")*('2.チェックシート'!$K158='１.表紙'!K30))</f>
        <v>0</v>
      </c>
      <c r="L42" s="168">
        <f>SUMPRODUCT(('2.チェックシート'!$G158="●")*('2.チェックシート'!$K158='１.表紙'!L30))</f>
        <v>0</v>
      </c>
      <c r="M42" s="169">
        <f>SUMPRODUCT(('2.チェックシート'!$G158="●")*('2.チェックシート'!$K158='１.表紙'!M30))</f>
        <v>0</v>
      </c>
      <c r="N42" s="187"/>
      <c r="O42" s="181">
        <f>SUMPRODUCT(('2.チェックシート'!$G158="●")*('2.チェックシート'!$S158='１.表紙'!O30))</f>
        <v>0</v>
      </c>
      <c r="P42" s="168">
        <f>SUMPRODUCT(('2.チェックシート'!$G158="●")*('2.チェックシート'!$S158='１.表紙'!P30))</f>
        <v>0</v>
      </c>
      <c r="Q42" s="168">
        <f>SUMPRODUCT(('2.チェックシート'!$G158="●")*('2.チェックシート'!$S158='１.表紙'!Q30))</f>
        <v>0</v>
      </c>
      <c r="R42" s="169">
        <f>SUMPRODUCT(('2.チェックシート'!$G158="●")*('2.チェックシート'!$S158='１.表紙'!R30))</f>
        <v>0</v>
      </c>
      <c r="T42" s="65"/>
    </row>
    <row r="43" spans="1:20" s="68" customFormat="1" ht="17.100000000000001" customHeight="1" x14ac:dyDescent="0.15">
      <c r="B43" s="468"/>
      <c r="C43" s="365" t="str">
        <f>+'2.チェックシート'!B170</f>
        <v xml:space="preserve"> 5.5.2.1 顧客とのコミュニケーション</v>
      </c>
      <c r="D43" s="366"/>
      <c r="E43" s="366"/>
      <c r="F43" s="367"/>
      <c r="G43" s="159" t="s">
        <v>163</v>
      </c>
      <c r="H43" s="170">
        <v>2</v>
      </c>
      <c r="I43" s="336">
        <f>+H43+H44</f>
        <v>2</v>
      </c>
      <c r="J43" s="173">
        <f>SUMPRODUCT(('2.チェックシート'!$F172="●")*('2.チェックシート'!$K172='１.表紙'!J$30))+SUMPRODUCT(('2.チェックシート'!$F176="●")*('2.チェックシート'!$K176='１.表紙'!J$30))</f>
        <v>0</v>
      </c>
      <c r="K43" s="171">
        <f>SUMPRODUCT(('2.チェックシート'!$F172="●")*('2.チェックシート'!$K172='１.表紙'!K30))+SUMPRODUCT(('2.チェックシート'!$F176="●")*('2.チェックシート'!$K176='１.表紙'!K30))</f>
        <v>0</v>
      </c>
      <c r="L43" s="171">
        <f>SUMPRODUCT(('2.チェックシート'!$F172="●")*('2.チェックシート'!$K172='１.表紙'!L30))+SUMPRODUCT(('2.チェックシート'!$F176="●")*('2.チェックシート'!$K176='１.表紙'!L30))</f>
        <v>0</v>
      </c>
      <c r="M43" s="172">
        <f>SUMPRODUCT(('2.チェックシート'!$F172="●")*('2.チェックシート'!$K172='１.表紙'!M30))+SUMPRODUCT(('2.チェックシート'!$F176="●")*('2.チェックシート'!$K176='１.表紙'!M30))</f>
        <v>0</v>
      </c>
      <c r="N43" s="187"/>
      <c r="O43" s="173">
        <f>SUMPRODUCT(('2.チェックシート'!$F172="●")*('2.チェックシート'!$S172='１.表紙'!O30))+SUMPRODUCT(('2.チェックシート'!$F176="●")*('2.チェックシート'!$S176='１.表紙'!O30))</f>
        <v>0</v>
      </c>
      <c r="P43" s="171">
        <f>SUMPRODUCT(('2.チェックシート'!$F172="●")*('2.チェックシート'!$S172='１.表紙'!P30))+SUMPRODUCT(('2.チェックシート'!$F176="●")*('2.チェックシート'!$S176='１.表紙'!P30))</f>
        <v>0</v>
      </c>
      <c r="Q43" s="171">
        <f>SUMPRODUCT(('2.チェックシート'!$F172="●")*('2.チェックシート'!$S172='１.表紙'!Q30))+SUMPRODUCT(('2.チェックシート'!$F176="●")*('2.チェックシート'!$S176='１.表紙'!Q30))</f>
        <v>0</v>
      </c>
      <c r="R43" s="172">
        <f>SUMPRODUCT(('2.チェックシート'!$F172="●")*('2.チェックシート'!$S172='１.表紙'!R30))+SUMPRODUCT(('2.チェックシート'!$F176="●")*('2.チェックシート'!$S176='１.表紙'!R30))</f>
        <v>0</v>
      </c>
      <c r="T43" s="65"/>
    </row>
    <row r="44" spans="1:20" s="68" customFormat="1" ht="17.100000000000001" customHeight="1" thickBot="1" x14ac:dyDescent="0.2">
      <c r="B44" s="468"/>
      <c r="C44" s="368"/>
      <c r="D44" s="369"/>
      <c r="E44" s="369"/>
      <c r="F44" s="370"/>
      <c r="G44" s="166" t="s">
        <v>165</v>
      </c>
      <c r="H44" s="174">
        <v>0</v>
      </c>
      <c r="I44" s="337"/>
      <c r="J44" s="185"/>
      <c r="K44" s="175"/>
      <c r="L44" s="176"/>
      <c r="M44" s="177"/>
      <c r="N44" s="187"/>
      <c r="O44" s="178"/>
      <c r="P44" s="179"/>
      <c r="Q44" s="179"/>
      <c r="R44" s="177"/>
      <c r="T44" s="65"/>
    </row>
    <row r="45" spans="1:20" s="71" customFormat="1" ht="17.100000000000001" customHeight="1" x14ac:dyDescent="0.15">
      <c r="A45" s="72"/>
      <c r="B45" s="468"/>
      <c r="C45" s="358" t="str">
        <f>+'2.チェックシート'!B181</f>
        <v xml:space="preserve"> 5.5.2.2 ＣｉＰ管理基準の明確化</v>
      </c>
      <c r="D45" s="359"/>
      <c r="E45" s="359"/>
      <c r="F45" s="360"/>
      <c r="G45" s="159" t="s">
        <v>163</v>
      </c>
      <c r="H45" s="182">
        <v>1</v>
      </c>
      <c r="I45" s="336">
        <f>+H45+H46</f>
        <v>1</v>
      </c>
      <c r="J45" s="173">
        <f>SUMPRODUCT(('2.チェックシート'!$F183="●")*('2.チェックシート'!$K183='１.表紙'!J30))</f>
        <v>0</v>
      </c>
      <c r="K45" s="171">
        <f>SUMPRODUCT(('2.チェックシート'!$F183="●")*('2.チェックシート'!$K183='１.表紙'!K30))</f>
        <v>0</v>
      </c>
      <c r="L45" s="171">
        <f>SUMPRODUCT(('2.チェックシート'!$F183="●")*('2.チェックシート'!$K183='１.表紙'!L30))</f>
        <v>0</v>
      </c>
      <c r="M45" s="172">
        <f>SUMPRODUCT(('2.チェックシート'!$F183="●")*('2.チェックシート'!$K183='１.表紙'!M30))</f>
        <v>0</v>
      </c>
      <c r="N45" s="187"/>
      <c r="O45" s="173">
        <f>SUMPRODUCT(('2.チェックシート'!$F183="●")*('2.チェックシート'!$S183='１.表紙'!O30))</f>
        <v>0</v>
      </c>
      <c r="P45" s="171">
        <f>SUMPRODUCT(('2.チェックシート'!$F183="●")*('2.チェックシート'!$S183='１.表紙'!P30))</f>
        <v>0</v>
      </c>
      <c r="Q45" s="171">
        <f>SUMPRODUCT(('2.チェックシート'!$F183="●")*('2.チェックシート'!$S183='１.表紙'!Q30))</f>
        <v>0</v>
      </c>
      <c r="R45" s="172">
        <f>SUMPRODUCT(('2.チェックシート'!$F183="●")*('2.チェックシート'!$S183='１.表紙'!R30))</f>
        <v>0</v>
      </c>
      <c r="S45" s="65"/>
      <c r="T45" s="65"/>
    </row>
    <row r="46" spans="1:20" s="71" customFormat="1" ht="17.100000000000001" customHeight="1" thickBot="1" x14ac:dyDescent="0.2">
      <c r="A46" s="72"/>
      <c r="B46" s="468"/>
      <c r="C46" s="361"/>
      <c r="D46" s="362"/>
      <c r="E46" s="362"/>
      <c r="F46" s="363"/>
      <c r="G46" s="166" t="s">
        <v>165</v>
      </c>
      <c r="H46" s="174">
        <v>0</v>
      </c>
      <c r="I46" s="337"/>
      <c r="J46" s="185"/>
      <c r="K46" s="175"/>
      <c r="L46" s="176"/>
      <c r="M46" s="177"/>
      <c r="N46" s="187"/>
      <c r="O46" s="178"/>
      <c r="P46" s="179"/>
      <c r="Q46" s="179"/>
      <c r="R46" s="177"/>
      <c r="S46" s="65"/>
      <c r="T46" s="65"/>
    </row>
    <row r="47" spans="1:20" s="71" customFormat="1" ht="17.100000000000001" customHeight="1" x14ac:dyDescent="0.15">
      <c r="A47" s="72"/>
      <c r="B47" s="468"/>
      <c r="C47" s="358" t="str">
        <f>+'2.チェックシート'!B188</f>
        <v xml:space="preserve"> 5.5.3 設計・開発におけるＣｉＰ管理</v>
      </c>
      <c r="D47" s="359"/>
      <c r="E47" s="359"/>
      <c r="F47" s="360"/>
      <c r="G47" s="159" t="s">
        <v>163</v>
      </c>
      <c r="H47" s="182">
        <v>1</v>
      </c>
      <c r="I47" s="336">
        <f>+H47+H48</f>
        <v>1</v>
      </c>
      <c r="J47" s="173">
        <f>SUMPRODUCT(('2.チェックシート'!$F190="●")*('2.チェックシート'!$K190='１.表紙'!J$30))</f>
        <v>0</v>
      </c>
      <c r="K47" s="171">
        <f>SUMPRODUCT(('2.チェックシート'!$F190="●")*('2.チェックシート'!$K190='１.表紙'!K30))</f>
        <v>0</v>
      </c>
      <c r="L47" s="171">
        <f>SUMPRODUCT(('2.チェックシート'!$F190="●")*('2.チェックシート'!$K190='１.表紙'!L30))</f>
        <v>0</v>
      </c>
      <c r="M47" s="172">
        <f>SUMPRODUCT(('2.チェックシート'!$F190="●")*('2.チェックシート'!$K190='１.表紙'!M30))</f>
        <v>0</v>
      </c>
      <c r="N47" s="187"/>
      <c r="O47" s="173">
        <f>SUMPRODUCT(('2.チェックシート'!$F190="●")*('2.チェックシート'!$S190='１.表紙'!O30))</f>
        <v>0</v>
      </c>
      <c r="P47" s="171">
        <f>SUMPRODUCT(('2.チェックシート'!$F190="●")*('2.チェックシート'!$S190='１.表紙'!P30))</f>
        <v>0</v>
      </c>
      <c r="Q47" s="171">
        <f>SUMPRODUCT(('2.チェックシート'!$F190="●")*('2.チェックシート'!$S190='１.表紙'!Q30))</f>
        <v>0</v>
      </c>
      <c r="R47" s="172">
        <f>SUMPRODUCT(('2.チェックシート'!$F190="●")*('2.チェックシート'!$S190='１.表紙'!R30))</f>
        <v>0</v>
      </c>
      <c r="S47" s="65"/>
      <c r="T47" s="65"/>
    </row>
    <row r="48" spans="1:20" s="71" customFormat="1" ht="17.100000000000001" customHeight="1" thickBot="1" x14ac:dyDescent="0.2">
      <c r="A48" s="72"/>
      <c r="B48" s="468"/>
      <c r="C48" s="361"/>
      <c r="D48" s="362"/>
      <c r="E48" s="362"/>
      <c r="F48" s="363"/>
      <c r="G48" s="166" t="s">
        <v>165</v>
      </c>
      <c r="H48" s="174">
        <v>0</v>
      </c>
      <c r="I48" s="337"/>
      <c r="J48" s="185"/>
      <c r="K48" s="175"/>
      <c r="L48" s="176"/>
      <c r="M48" s="177"/>
      <c r="N48" s="187"/>
      <c r="O48" s="178"/>
      <c r="P48" s="179"/>
      <c r="Q48" s="179"/>
      <c r="R48" s="177"/>
      <c r="S48" s="65"/>
      <c r="T48" s="65"/>
    </row>
    <row r="49" spans="1:20" s="71" customFormat="1" ht="17.100000000000001" customHeight="1" x14ac:dyDescent="0.15">
      <c r="A49" s="72"/>
      <c r="B49" s="468"/>
      <c r="C49" s="358" t="str">
        <f>+'2.チェックシート'!B196</f>
        <v xml:space="preserve"> 5.5.4.1 ＣｉＰ情報の入手及び確認</v>
      </c>
      <c r="D49" s="359"/>
      <c r="E49" s="359"/>
      <c r="F49" s="360"/>
      <c r="G49" s="159" t="s">
        <v>163</v>
      </c>
      <c r="H49" s="182">
        <v>5</v>
      </c>
      <c r="I49" s="336">
        <f>+H49+H50</f>
        <v>7</v>
      </c>
      <c r="J49" s="173">
        <f>SUMPRODUCT(('2.チェックシート'!$F198="●")*('2.チェックシート'!$K198='１.表紙'!J$30))+SUMPRODUCT(('2.チェックシート'!$F202="●")*('2.チェックシート'!$K202='１.表紙'!J$30))+SUMPRODUCT(('2.チェックシート'!$F206="●")*('2.チェックシート'!$K206='１.表紙'!J$30))+SUMPRODUCT(('2.チェックシート'!$F214="●")*('2.チェックシート'!$K214='１.表紙'!J$30))+SUMPRODUCT(('2.チェックシート'!$F218="●")*('2.チェックシート'!$K218='１.表紙'!J$30))</f>
        <v>0</v>
      </c>
      <c r="K49" s="171">
        <f>SUMPRODUCT(('2.チェックシート'!$F198="●")*('2.チェックシート'!$K198='１.表紙'!K30))+SUMPRODUCT(('2.チェックシート'!$F202="●")*('2.チェックシート'!$K202='１.表紙'!K30))+SUMPRODUCT(('2.チェックシート'!$F206="●")*('2.チェックシート'!$K206='１.表紙'!K30))+SUMPRODUCT(('2.チェックシート'!$F214="●")*('2.チェックシート'!$K214='１.表紙'!K30))+SUMPRODUCT(('2.チェックシート'!$F218="●")*('2.チェックシート'!$K218='１.表紙'!K30))</f>
        <v>0</v>
      </c>
      <c r="L49" s="171">
        <f>SUMPRODUCT(('2.チェックシート'!$F198="●")*('2.チェックシート'!$K198='１.表紙'!L30))+SUMPRODUCT(('2.チェックシート'!$F202="●")*('2.チェックシート'!$K202='１.表紙'!L30))+SUMPRODUCT(('2.チェックシート'!$F206="●")*('2.チェックシート'!$K206='１.表紙'!L30))+SUMPRODUCT(('2.チェックシート'!$F214="●")*('2.チェックシート'!$K214='１.表紙'!L30))+SUMPRODUCT(('2.チェックシート'!$F218="●")*('2.チェックシート'!$K218='１.表紙'!L30))</f>
        <v>0</v>
      </c>
      <c r="M49" s="172">
        <f>SUMPRODUCT(('2.チェックシート'!$F198="●")*('2.チェックシート'!$K198='１.表紙'!M30))+SUMPRODUCT(('2.チェックシート'!$F202="●")*('2.チェックシート'!$K202='１.表紙'!M30))+SUMPRODUCT(('2.チェックシート'!$F206="●")*('2.チェックシート'!$K206='１.表紙'!M30))+SUMPRODUCT(('2.チェックシート'!$F214="●")*('2.チェックシート'!$K214='１.表紙'!M30))+SUMPRODUCT(('2.チェックシート'!$F218="●")*('2.チェックシート'!$K218='１.表紙'!M30))</f>
        <v>0</v>
      </c>
      <c r="N49" s="187"/>
      <c r="O49" s="173">
        <f>SUMPRODUCT(('2.チェックシート'!$F198="●")*('2.チェックシート'!$S198='１.表紙'!O30))+SUMPRODUCT(('2.チェックシート'!$F202="●")*('2.チェックシート'!$S202='１.表紙'!O30))+SUMPRODUCT(('2.チェックシート'!$F206="●")*('2.チェックシート'!$S206='１.表紙'!O30))+SUMPRODUCT(('2.チェックシート'!$F214="●")*('2.チェックシート'!$S214='１.表紙'!O30))+SUMPRODUCT(('2.チェックシート'!$F218="●")*('2.チェックシート'!$S218='１.表紙'!O30))</f>
        <v>0</v>
      </c>
      <c r="P49" s="171">
        <f>SUMPRODUCT(('2.チェックシート'!$F198="●")*('2.チェックシート'!$S198='１.表紙'!P30))+SUMPRODUCT(('2.チェックシート'!$F202="●")*('2.チェックシート'!$S202='１.表紙'!P30))+SUMPRODUCT(('2.チェックシート'!$F206="●")*('2.チェックシート'!$S206='１.表紙'!P30))+SUMPRODUCT(('2.チェックシート'!$F214="●")*('2.チェックシート'!$S214='１.表紙'!P30))+SUMPRODUCT(('2.チェックシート'!$F218="●")*('2.チェックシート'!$S218='１.表紙'!P30))</f>
        <v>0</v>
      </c>
      <c r="Q49" s="171">
        <f>SUMPRODUCT(('2.チェックシート'!$F198="●")*('2.チェックシート'!$S198='１.表紙'!Q30))+SUMPRODUCT(('2.チェックシート'!$F202="●")*('2.チェックシート'!$S202='１.表紙'!Q30))+SUMPRODUCT(('2.チェックシート'!$F206="●")*('2.チェックシート'!$S206='１.表紙'!Q30))+SUMPRODUCT(('2.チェックシート'!$F214="●")*('2.チェックシート'!$S214='１.表紙'!Q30))+SUMPRODUCT(('2.チェックシート'!$F218="●")*('2.チェックシート'!$S218='１.表紙'!Q30))</f>
        <v>0</v>
      </c>
      <c r="R49" s="172">
        <f>SUMPRODUCT(('2.チェックシート'!$F198="●")*('2.チェックシート'!$S198='１.表紙'!R30))+SUMPRODUCT(('2.チェックシート'!$F202="●")*('2.チェックシート'!$S202='１.表紙'!R30))+SUMPRODUCT(('2.チェックシート'!$F206="●")*('2.チェックシート'!$S206='１.表紙'!R30))+SUMPRODUCT(('2.チェックシート'!$F214="●")*('2.チェックシート'!$S214='１.表紙'!R30))+SUMPRODUCT(('2.チェックシート'!$F218="●")*('2.チェックシート'!$S218='１.表紙'!R30))</f>
        <v>0</v>
      </c>
      <c r="S49" s="93"/>
      <c r="T49" s="65"/>
    </row>
    <row r="50" spans="1:20" s="71" customFormat="1" ht="17.100000000000001" customHeight="1" thickBot="1" x14ac:dyDescent="0.2">
      <c r="A50" s="72"/>
      <c r="B50" s="468"/>
      <c r="C50" s="361"/>
      <c r="D50" s="362"/>
      <c r="E50" s="362"/>
      <c r="F50" s="363"/>
      <c r="G50" s="166" t="s">
        <v>165</v>
      </c>
      <c r="H50" s="167">
        <v>2</v>
      </c>
      <c r="I50" s="337"/>
      <c r="J50" s="181">
        <f>SUMPRODUCT(('2.チェックシート'!$G210="●")*('2.チェックシート'!$K210='１.表紙'!J$30))+SUMPRODUCT(('2.チェックシート'!$G222="●")*('2.チェックシート'!$K222='１.表紙'!J$30))</f>
        <v>0</v>
      </c>
      <c r="K50" s="168">
        <f>SUMPRODUCT(('2.チェックシート'!$G210="●")*('2.チェックシート'!$K210='１.表紙'!K30))+SUMPRODUCT(('2.チェックシート'!$G222="●")*('2.チェックシート'!$K222='１.表紙'!K30))</f>
        <v>0</v>
      </c>
      <c r="L50" s="168">
        <f>SUMPRODUCT(('2.チェックシート'!$G210="●")*('2.チェックシート'!$K210='１.表紙'!L30))+SUMPRODUCT(('2.チェックシート'!$G222="●")*('2.チェックシート'!$K222='１.表紙'!L30))</f>
        <v>0</v>
      </c>
      <c r="M50" s="169">
        <f>SUMPRODUCT(('2.チェックシート'!$G210="●")*('2.チェックシート'!$K210='１.表紙'!M30))+SUMPRODUCT(('2.チェックシート'!$G222="●")*('2.チェックシート'!$K222='１.表紙'!M30))</f>
        <v>0</v>
      </c>
      <c r="N50" s="187"/>
      <c r="O50" s="181">
        <f>SUMPRODUCT(('2.チェックシート'!$G210="●")*('2.チェックシート'!$S210='１.表紙'!O30))+SUMPRODUCT(('2.チェックシート'!$G222="●")*('2.チェックシート'!$S222='１.表紙'!O30))</f>
        <v>0</v>
      </c>
      <c r="P50" s="168">
        <f>SUMPRODUCT(('2.チェックシート'!$G210="●")*('2.チェックシート'!$S210='１.表紙'!P30))+SUMPRODUCT(('2.チェックシート'!$G222="●")*('2.チェックシート'!$S222='１.表紙'!P30))</f>
        <v>0</v>
      </c>
      <c r="Q50" s="168">
        <f>SUMPRODUCT(('2.チェックシート'!$G210="●")*('2.チェックシート'!$S210='１.表紙'!Q30))+SUMPRODUCT(('2.チェックシート'!$G222="●")*('2.チェックシート'!$S222='１.表紙'!Q30))</f>
        <v>0</v>
      </c>
      <c r="R50" s="169">
        <f>SUMPRODUCT(('2.チェックシート'!$G210="●")*('2.チェックシート'!$S210='１.表紙'!R30))+SUMPRODUCT(('2.チェックシート'!$G222="●")*('2.チェックシート'!$S222='１.表紙'!R30))</f>
        <v>0</v>
      </c>
      <c r="S50" s="93"/>
      <c r="T50" s="65"/>
    </row>
    <row r="51" spans="1:20" s="71" customFormat="1" ht="17.100000000000001" customHeight="1" x14ac:dyDescent="0.15">
      <c r="A51" s="72"/>
      <c r="B51" s="468"/>
      <c r="C51" s="358" t="str">
        <f>+'2.チェックシート'!B227</f>
        <v xml:space="preserve"> 5.5.4.2 供給者におけるＣｉＰの管理状況の確認</v>
      </c>
      <c r="D51" s="359"/>
      <c r="E51" s="359"/>
      <c r="F51" s="360"/>
      <c r="G51" s="159" t="s">
        <v>163</v>
      </c>
      <c r="H51" s="182">
        <v>5</v>
      </c>
      <c r="I51" s="336">
        <f>+H51+H52</f>
        <v>10</v>
      </c>
      <c r="J51" s="173">
        <f>SUMPRODUCT(('2.チェックシート'!$F229="●")*('2.チェックシート'!$K229='１.表紙'!J$30))+SUMPRODUCT(('2.チェックシート'!$F233="●")*('2.チェックシート'!$K233='１.表紙'!J$30))+SUMPRODUCT(('2.チェックシート'!$F237="●")*('2.チェックシート'!$K237='１.表紙'!J$30))+SUMPRODUCT(('2.チェックシート'!$F241="●")*('2.チェックシート'!$K241='１.表紙'!J$30))+SUMPRODUCT(('2.チェックシート'!$F245="●")*('2.チェックシート'!$K245='１.表紙'!J$30))</f>
        <v>0</v>
      </c>
      <c r="K51" s="171">
        <f>SUMPRODUCT(('2.チェックシート'!$F229="●")*('2.チェックシート'!$K229='１.表紙'!K$30))+SUMPRODUCT(('2.チェックシート'!$F233="●")*('2.チェックシート'!$K233='１.表紙'!K$30))+SUMPRODUCT(('2.チェックシート'!$F237="●")*('2.チェックシート'!$K237='１.表紙'!K$30))+SUMPRODUCT(('2.チェックシート'!$F241="●")*('2.チェックシート'!$K241='１.表紙'!K$30))+SUMPRODUCT(('2.チェックシート'!$F245="●")*('2.チェックシート'!$K245='１.表紙'!K$30))</f>
        <v>0</v>
      </c>
      <c r="L51" s="171">
        <f>SUMPRODUCT(('2.チェックシート'!$F229="●")*('2.チェックシート'!$K229='１.表紙'!L$30))+SUMPRODUCT(('2.チェックシート'!$F233="●")*('2.チェックシート'!$K233='１.表紙'!L$30))+SUMPRODUCT(('2.チェックシート'!$F237="●")*('2.チェックシート'!$K237='１.表紙'!L$30))+SUMPRODUCT(('2.チェックシート'!$F241="●")*('2.チェックシート'!$K241='１.表紙'!L$30))+SUMPRODUCT(('2.チェックシート'!$F245="●")*('2.チェックシート'!$K245='１.表紙'!L$30))</f>
        <v>0</v>
      </c>
      <c r="M51" s="172">
        <f>SUMPRODUCT(('2.チェックシート'!$F229="●")*('2.チェックシート'!$K229='１.表紙'!M$30))+SUMPRODUCT(('2.チェックシート'!$F233="●")*('2.チェックシート'!$K233='１.表紙'!M$30))+SUMPRODUCT(('2.チェックシート'!$F237="●")*('2.チェックシート'!$K237='１.表紙'!M$30))+SUMPRODUCT(('2.チェックシート'!$F241="●")*('2.チェックシート'!$K241='１.表紙'!M$30))+SUMPRODUCT(('2.チェックシート'!$F245="●")*('2.チェックシート'!$K245='１.表紙'!M$30))</f>
        <v>0</v>
      </c>
      <c r="N51" s="187"/>
      <c r="O51" s="173">
        <f>SUMPRODUCT(('2.チェックシート'!$F229="●")*('2.チェックシート'!$S229='１.表紙'!O$30))+SUMPRODUCT(('2.チェックシート'!$F233="●")*('2.チェックシート'!$S233='１.表紙'!O$30))+SUMPRODUCT(('2.チェックシート'!$F237="●")*('2.チェックシート'!$S237='１.表紙'!O$30))+SUMPRODUCT(('2.チェックシート'!$F241="●")*('2.チェックシート'!$S241='１.表紙'!O$30))+SUMPRODUCT(('2.チェックシート'!$F245="●")*('2.チェックシート'!$S245='１.表紙'!O$30))</f>
        <v>0</v>
      </c>
      <c r="P51" s="171">
        <f>SUMPRODUCT(('2.チェックシート'!$F229="●")*('2.チェックシート'!$S229='１.表紙'!P$30))+SUMPRODUCT(('2.チェックシート'!$F233="●")*('2.チェックシート'!$S233='１.表紙'!P$30))+SUMPRODUCT(('2.チェックシート'!$F237="●")*('2.チェックシート'!$S237='１.表紙'!P$30))+SUMPRODUCT(('2.チェックシート'!$F241="●")*('2.チェックシート'!$S241='１.表紙'!P$30))+SUMPRODUCT(('2.チェックシート'!$F245="●")*('2.チェックシート'!$S245='１.表紙'!P$30))</f>
        <v>0</v>
      </c>
      <c r="Q51" s="171">
        <f>SUMPRODUCT(('2.チェックシート'!$F229="●")*('2.チェックシート'!$S229='１.表紙'!Q$30))+SUMPRODUCT(('2.チェックシート'!$F233="●")*('2.チェックシート'!$S233='１.表紙'!Q$30))+SUMPRODUCT(('2.チェックシート'!$F237="●")*('2.チェックシート'!$S237='１.表紙'!Q$30))+SUMPRODUCT(('2.チェックシート'!$F241="●")*('2.チェックシート'!$S241='１.表紙'!Q$30))+SUMPRODUCT(('2.チェックシート'!$F245="●")*('2.チェックシート'!$S245='１.表紙'!Q$30))</f>
        <v>0</v>
      </c>
      <c r="R51" s="172">
        <f>SUMPRODUCT(('2.チェックシート'!$F229="●")*('2.チェックシート'!$S229='１.表紙'!R$30))+SUMPRODUCT(('2.チェックシート'!$F233="●")*('2.チェックシート'!$S233='１.表紙'!R$30))+SUMPRODUCT(('2.チェックシート'!$F237="●")*('2.チェックシート'!$S237='１.表紙'!R$30))+SUMPRODUCT(('2.チェックシート'!$F241="●")*('2.チェックシート'!$S241='１.表紙'!R$30))+SUMPRODUCT(('2.チェックシート'!$F245="●")*('2.チェックシート'!$S245='１.表紙'!R$30))</f>
        <v>0</v>
      </c>
      <c r="S51" s="93"/>
      <c r="T51" s="65"/>
    </row>
    <row r="52" spans="1:20" s="71" customFormat="1" ht="17.100000000000001" customHeight="1" thickBot="1" x14ac:dyDescent="0.2">
      <c r="A52" s="72"/>
      <c r="B52" s="468"/>
      <c r="C52" s="361"/>
      <c r="D52" s="362"/>
      <c r="E52" s="362"/>
      <c r="F52" s="363"/>
      <c r="G52" s="166" t="s">
        <v>165</v>
      </c>
      <c r="H52" s="167">
        <v>5</v>
      </c>
      <c r="I52" s="337"/>
      <c r="J52" s="181">
        <f>SUMPRODUCT(('2.チェックシート'!$G249="●")*('2.チェックシート'!$K249='１.表紙'!J$30))+SUMPRODUCT(('2.チェックシート'!$G253="●")*('2.チェックシート'!$K253='１.表紙'!J$30))+SUMPRODUCT(('2.チェックシート'!$G257="●")*('2.チェックシート'!$K257='１.表紙'!J$30))+SUMPRODUCT(('2.チェックシート'!$G261="●")*('2.チェックシート'!$K261='１.表紙'!J$30))+SUMPRODUCT(('2.チェックシート'!$G265="●")*('2.チェックシート'!$K265='１.表紙'!J$30))</f>
        <v>0</v>
      </c>
      <c r="K52" s="168">
        <f>SUMPRODUCT(('2.チェックシート'!$G249="●")*('2.チェックシート'!$K249='１.表紙'!K$30))+SUMPRODUCT(('2.チェックシート'!$G253="●")*('2.チェックシート'!$K253='１.表紙'!K$30))+SUMPRODUCT(('2.チェックシート'!$G257="●")*('2.チェックシート'!$K257='１.表紙'!K$30))+SUMPRODUCT(('2.チェックシート'!$G261="●")*('2.チェックシート'!$K261='１.表紙'!K$30))+SUMPRODUCT(('2.チェックシート'!$G265="●")*('2.チェックシート'!$K265='１.表紙'!K$30))</f>
        <v>0</v>
      </c>
      <c r="L52" s="168">
        <f>SUMPRODUCT(('2.チェックシート'!$G249="●")*('2.チェックシート'!$K249='１.表紙'!L$30))+SUMPRODUCT(('2.チェックシート'!$G253="●")*('2.チェックシート'!$K253='１.表紙'!L$30))+SUMPRODUCT(('2.チェックシート'!$G257="●")*('2.チェックシート'!$K257='１.表紙'!L$30))+SUMPRODUCT(('2.チェックシート'!$G261="●")*('2.チェックシート'!$K261='１.表紙'!L$30))+SUMPRODUCT(('2.チェックシート'!$G265="●")*('2.チェックシート'!$K265='１.表紙'!L$30))</f>
        <v>0</v>
      </c>
      <c r="M52" s="169">
        <f>SUMPRODUCT(('2.チェックシート'!$G249="●")*('2.チェックシート'!$K249='１.表紙'!M$30))+SUMPRODUCT(('2.チェックシート'!$G253="●")*('2.チェックシート'!$K253='１.表紙'!M$30))+SUMPRODUCT(('2.チェックシート'!$G257="●")*('2.チェックシート'!$K257='１.表紙'!M$30))+SUMPRODUCT(('2.チェックシート'!$G261="●")*('2.チェックシート'!$K261='１.表紙'!M$30))+SUMPRODUCT(('2.チェックシート'!$G265="●")*('2.チェックシート'!$K265='１.表紙'!M$30))</f>
        <v>0</v>
      </c>
      <c r="N52" s="187"/>
      <c r="O52" s="181">
        <f>SUMPRODUCT(('2.チェックシート'!$G249="●")*('2.チェックシート'!$S249='１.表紙'!O$30))+SUMPRODUCT(('2.チェックシート'!$G253="●")*('2.チェックシート'!$S253='１.表紙'!O$30))+SUMPRODUCT(('2.チェックシート'!$G257="●")*('2.チェックシート'!$S257='１.表紙'!O$30))+SUMPRODUCT(('2.チェックシート'!$G261="●")*('2.チェックシート'!$S261='１.表紙'!O$30))+SUMPRODUCT(('2.チェックシート'!$G265="●")*('2.チェックシート'!$S265='１.表紙'!O$30))</f>
        <v>0</v>
      </c>
      <c r="P52" s="168">
        <f>SUMPRODUCT(('2.チェックシート'!$G249="●")*('2.チェックシート'!$S249='１.表紙'!P$30))+SUMPRODUCT(('2.チェックシート'!$G253="●")*('2.チェックシート'!$S253='１.表紙'!P$30))+SUMPRODUCT(('2.チェックシート'!$G257="●")*('2.チェックシート'!$S257='１.表紙'!P$30))+SUMPRODUCT(('2.チェックシート'!$G261="●")*('2.チェックシート'!$S261='１.表紙'!P$30))+SUMPRODUCT(('2.チェックシート'!$G265="●")*('2.チェックシート'!$S265='１.表紙'!P$30))</f>
        <v>0</v>
      </c>
      <c r="Q52" s="168">
        <f>SUMPRODUCT(('2.チェックシート'!$G249="●")*('2.チェックシート'!$S249='１.表紙'!Q$30))+SUMPRODUCT(('2.チェックシート'!$G253="●")*('2.チェックシート'!$S253='１.表紙'!Q$30))+SUMPRODUCT(('2.チェックシート'!$G257="●")*('2.チェックシート'!$S257='１.表紙'!Q$30))+SUMPRODUCT(('2.チェックシート'!$G261="●")*('2.チェックシート'!$S261='１.表紙'!Q$30))+SUMPRODUCT(('2.チェックシート'!$G265="●")*('2.チェックシート'!$S265='１.表紙'!Q$30))</f>
        <v>0</v>
      </c>
      <c r="R52" s="169">
        <f>SUMPRODUCT(('2.チェックシート'!$G249="●")*('2.チェックシート'!$S249='１.表紙'!R$30))+SUMPRODUCT(('2.チェックシート'!$G253="●")*('2.チェックシート'!$S253='１.表紙'!R$30))+SUMPRODUCT(('2.チェックシート'!$G257="●")*('2.チェックシート'!$S257='１.表紙'!R$30))+SUMPRODUCT(('2.チェックシート'!$G261="●")*('2.チェックシート'!$S261='１.表紙'!R$30))+SUMPRODUCT(('2.チェックシート'!$G265="●")*('2.チェックシート'!$S265='１.表紙'!R$30))</f>
        <v>0</v>
      </c>
      <c r="S52" s="93"/>
      <c r="T52" s="65"/>
    </row>
    <row r="53" spans="1:20" s="71" customFormat="1" ht="17.100000000000001" customHeight="1" x14ac:dyDescent="0.15">
      <c r="A53" s="72"/>
      <c r="B53" s="468"/>
      <c r="C53" s="358" t="str">
        <f>+'2.チェックシート'!B270</f>
        <v xml:space="preserve"> 5.5.4.3 受入れ時におけるＣｉＰ管理</v>
      </c>
      <c r="D53" s="359"/>
      <c r="E53" s="359"/>
      <c r="F53" s="360"/>
      <c r="G53" s="159" t="s">
        <v>163</v>
      </c>
      <c r="H53" s="182">
        <v>2</v>
      </c>
      <c r="I53" s="336">
        <f>+H53+H54</f>
        <v>2</v>
      </c>
      <c r="J53" s="173">
        <f>SUMPRODUCT(('2.チェックシート'!$F272="●")*('2.チェックシート'!$K272='１.表紙'!J$30))+SUMPRODUCT(('2.チェックシート'!$F276="●")*('2.チェックシート'!$K276='１.表紙'!J$30))</f>
        <v>0</v>
      </c>
      <c r="K53" s="171">
        <f>SUMPRODUCT(('2.チェックシート'!$F272="●")*('2.チェックシート'!$K272='１.表紙'!K$30))+SUMPRODUCT(('2.チェックシート'!$F276="●")*('2.チェックシート'!$K276='１.表紙'!K$30))</f>
        <v>0</v>
      </c>
      <c r="L53" s="171">
        <f>SUMPRODUCT(('2.チェックシート'!$F272="●")*('2.チェックシート'!$K272='１.表紙'!L$30))+SUMPRODUCT(('2.チェックシート'!$F276="●")*('2.チェックシート'!$K276='１.表紙'!L$30))</f>
        <v>0</v>
      </c>
      <c r="M53" s="172">
        <f>SUMPRODUCT(('2.チェックシート'!$F272="●")*('2.チェックシート'!$K272='１.表紙'!M$30))+SUMPRODUCT(('2.チェックシート'!$F276="●")*('2.チェックシート'!$K276='１.表紙'!M$30))</f>
        <v>0</v>
      </c>
      <c r="N53" s="187"/>
      <c r="O53" s="173">
        <f>SUMPRODUCT(('2.チェックシート'!$F272="●")*('2.チェックシート'!$S272='１.表紙'!O$30))+SUMPRODUCT(('2.チェックシート'!$F276="●")*('2.チェックシート'!$S276='１.表紙'!O$30))</f>
        <v>0</v>
      </c>
      <c r="P53" s="171">
        <f>SUMPRODUCT(('2.チェックシート'!$F272="●")*('2.チェックシート'!$S272='１.表紙'!P$30))+SUMPRODUCT(('2.チェックシート'!$F276="●")*('2.チェックシート'!$S276='１.表紙'!P$30))</f>
        <v>0</v>
      </c>
      <c r="Q53" s="171">
        <f>SUMPRODUCT(('2.チェックシート'!$F272="●")*('2.チェックシート'!$S272='１.表紙'!Q$30))+SUMPRODUCT(('2.チェックシート'!$F276="●")*('2.チェックシート'!$S276='１.表紙'!Q$30))</f>
        <v>0</v>
      </c>
      <c r="R53" s="172">
        <f>SUMPRODUCT(('2.チェックシート'!$F272="●")*('2.チェックシート'!$S272='１.表紙'!R$30))+SUMPRODUCT(('2.チェックシート'!$F276="●")*('2.チェックシート'!$S276='１.表紙'!R$30))</f>
        <v>0</v>
      </c>
      <c r="S53" s="93"/>
      <c r="T53" s="65"/>
    </row>
    <row r="54" spans="1:20" s="71" customFormat="1" ht="17.100000000000001" customHeight="1" thickBot="1" x14ac:dyDescent="0.2">
      <c r="A54" s="72"/>
      <c r="B54" s="468"/>
      <c r="C54" s="361"/>
      <c r="D54" s="362"/>
      <c r="E54" s="362"/>
      <c r="F54" s="363"/>
      <c r="G54" s="166" t="s">
        <v>165</v>
      </c>
      <c r="H54" s="174">
        <v>0</v>
      </c>
      <c r="I54" s="337"/>
      <c r="J54" s="185"/>
      <c r="K54" s="175"/>
      <c r="L54" s="176"/>
      <c r="M54" s="177"/>
      <c r="N54" s="187"/>
      <c r="O54" s="178"/>
      <c r="P54" s="179"/>
      <c r="Q54" s="179"/>
      <c r="R54" s="177"/>
      <c r="S54" s="93"/>
      <c r="T54" s="65"/>
    </row>
    <row r="55" spans="1:20" s="71" customFormat="1" ht="17.100000000000001" customHeight="1" x14ac:dyDescent="0.15">
      <c r="A55" s="72"/>
      <c r="B55" s="468"/>
      <c r="C55" s="358" t="str">
        <f>+'2.チェックシート'!B281</f>
        <v xml:space="preserve"> 5.5.4.4 外部委託先におけるＣｉＰの管理状況の確認</v>
      </c>
      <c r="D55" s="359"/>
      <c r="E55" s="359"/>
      <c r="F55" s="360"/>
      <c r="G55" s="159" t="s">
        <v>163</v>
      </c>
      <c r="H55" s="182">
        <v>2</v>
      </c>
      <c r="I55" s="336">
        <f>+H55+H56</f>
        <v>3</v>
      </c>
      <c r="J55" s="173">
        <f>SUMPRODUCT(('2.チェックシート'!$F283="●")*('2.チェックシート'!$K283='１.表紙'!J$30))+SUMPRODUCT(('2.チェックシート'!$F287="●")*('2.チェックシート'!$K287='１.表紙'!J$30))</f>
        <v>0</v>
      </c>
      <c r="K55" s="171">
        <f>SUMPRODUCT(('2.チェックシート'!$F283="●")*('2.チェックシート'!$K283='１.表紙'!K$30))+SUMPRODUCT(('2.チェックシート'!$F287="●")*('2.チェックシート'!$K287='１.表紙'!K$30))</f>
        <v>0</v>
      </c>
      <c r="L55" s="171">
        <f>SUMPRODUCT(('2.チェックシート'!$F283="●")*('2.チェックシート'!$K283='１.表紙'!L$30))+SUMPRODUCT(('2.チェックシート'!$F287="●")*('2.チェックシート'!$K287='１.表紙'!L$30))</f>
        <v>0</v>
      </c>
      <c r="M55" s="172">
        <f>SUMPRODUCT(('2.チェックシート'!$F283="●")*('2.チェックシート'!$K283='１.表紙'!M$30))+SUMPRODUCT(('2.チェックシート'!$F287="●")*('2.チェックシート'!$K287='１.表紙'!M$30))</f>
        <v>0</v>
      </c>
      <c r="N55" s="187"/>
      <c r="O55" s="173">
        <f>SUMPRODUCT(('2.チェックシート'!$F283="●")*('2.チェックシート'!$S283='１.表紙'!O$30))+SUMPRODUCT(('2.チェックシート'!$F287="●")*('2.チェックシート'!$S287='１.表紙'!O$30))</f>
        <v>0</v>
      </c>
      <c r="P55" s="171">
        <f>SUMPRODUCT(('2.チェックシート'!$F283="●")*('2.チェックシート'!$S283='１.表紙'!P$30))+SUMPRODUCT(('2.チェックシート'!$F287="●")*('2.チェックシート'!$S287='１.表紙'!P$30))</f>
        <v>0</v>
      </c>
      <c r="Q55" s="171">
        <f>SUMPRODUCT(('2.チェックシート'!$F283="●")*('2.チェックシート'!$S283='１.表紙'!Q$30))+SUMPRODUCT(('2.チェックシート'!$F287="●")*('2.チェックシート'!$S287='１.表紙'!Q$30))</f>
        <v>0</v>
      </c>
      <c r="R55" s="172">
        <f>SUMPRODUCT(('2.チェックシート'!$F283="●")*('2.チェックシート'!$S283='１.表紙'!R$30))+SUMPRODUCT(('2.チェックシート'!$F287="●")*('2.チェックシート'!$S287='１.表紙'!R$30))</f>
        <v>0</v>
      </c>
      <c r="S55" s="93"/>
      <c r="T55" s="65"/>
    </row>
    <row r="56" spans="1:20" s="71" customFormat="1" ht="17.100000000000001" customHeight="1" thickBot="1" x14ac:dyDescent="0.2">
      <c r="A56" s="72"/>
      <c r="B56" s="468"/>
      <c r="C56" s="361"/>
      <c r="D56" s="362"/>
      <c r="E56" s="362"/>
      <c r="F56" s="363"/>
      <c r="G56" s="166" t="s">
        <v>165</v>
      </c>
      <c r="H56" s="167">
        <v>1</v>
      </c>
      <c r="I56" s="337"/>
      <c r="J56" s="181">
        <f>SUMPRODUCT(('2.チェックシート'!$G291="●")*('2.チェックシート'!$K291='１.表紙'!J$30))</f>
        <v>0</v>
      </c>
      <c r="K56" s="168">
        <f>SUMPRODUCT(('2.チェックシート'!$G291="●")*('2.チェックシート'!$K291='１.表紙'!K$30))</f>
        <v>0</v>
      </c>
      <c r="L56" s="168">
        <f>SUMPRODUCT(('2.チェックシート'!$G291="●")*('2.チェックシート'!$K291='１.表紙'!L$30))</f>
        <v>0</v>
      </c>
      <c r="M56" s="169">
        <f>SUMPRODUCT(('2.チェックシート'!$G291="●")*('2.チェックシート'!$K291='１.表紙'!M$30))</f>
        <v>0</v>
      </c>
      <c r="N56" s="187"/>
      <c r="O56" s="181">
        <f>SUMPRODUCT(('2.チェックシート'!$G291="●")*('2.チェックシート'!$S291='１.表紙'!O$30))</f>
        <v>0</v>
      </c>
      <c r="P56" s="168">
        <f>SUMPRODUCT(('2.チェックシート'!$G291="●")*('2.チェックシート'!$S291='１.表紙'!P$30))</f>
        <v>0</v>
      </c>
      <c r="Q56" s="168">
        <f>SUMPRODUCT(('2.チェックシート'!$G291="●")*('2.チェックシート'!$S291='１.表紙'!Q$30))</f>
        <v>0</v>
      </c>
      <c r="R56" s="169">
        <f>SUMPRODUCT(('2.チェックシート'!$G291="●")*('2.チェックシート'!$S291='１.表紙'!R$30))</f>
        <v>0</v>
      </c>
      <c r="S56" s="93"/>
      <c r="T56" s="65"/>
    </row>
    <row r="57" spans="1:20" s="71" customFormat="1" ht="17.100000000000001" customHeight="1" x14ac:dyDescent="0.15">
      <c r="A57" s="72"/>
      <c r="B57" s="468"/>
      <c r="C57" s="358" t="str">
        <f>+'2.チェックシート'!B297</f>
        <v xml:space="preserve"> 5.5.5.1 製造工程における管理　（変換工程の管理）</v>
      </c>
      <c r="D57" s="359"/>
      <c r="E57" s="359"/>
      <c r="F57" s="360"/>
      <c r="G57" s="159" t="s">
        <v>163</v>
      </c>
      <c r="H57" s="182">
        <v>2</v>
      </c>
      <c r="I57" s="336">
        <f>+H57+H58</f>
        <v>3</v>
      </c>
      <c r="J57" s="173">
        <f>SUMPRODUCT(('2.チェックシート'!$F303="●")*('2.チェックシート'!$K303='１.表紙'!J$30))+SUMPRODUCT(('2.チェックシート'!$F307="●")*('2.チェックシート'!$K307='１.表紙'!J$30))</f>
        <v>0</v>
      </c>
      <c r="K57" s="171">
        <f>SUMPRODUCT(('2.チェックシート'!$F303="●")*('2.チェックシート'!$K303='１.表紙'!K$30))+SUMPRODUCT(('2.チェックシート'!$F307="●")*('2.チェックシート'!$K307='１.表紙'!K$30))</f>
        <v>0</v>
      </c>
      <c r="L57" s="171">
        <f>SUMPRODUCT(('2.チェックシート'!$F303="●")*('2.チェックシート'!$K303='１.表紙'!L$30))+SUMPRODUCT(('2.チェックシート'!$F307="●")*('2.チェックシート'!$K307='１.表紙'!L$30))</f>
        <v>0</v>
      </c>
      <c r="M57" s="172">
        <f>SUMPRODUCT(('2.チェックシート'!$F303="●")*('2.チェックシート'!$K303='１.表紙'!M$30))+SUMPRODUCT(('2.チェックシート'!$F307="●")*('2.チェックシート'!$K307='１.表紙'!M$30))</f>
        <v>0</v>
      </c>
      <c r="N57" s="187"/>
      <c r="O57" s="173">
        <f>SUMPRODUCT(('2.チェックシート'!$F303="●")*('2.チェックシート'!$S303='１.表紙'!O$30))+SUMPRODUCT(('2.チェックシート'!$F307="●")*('2.チェックシート'!$S307='１.表紙'!O$30))</f>
        <v>0</v>
      </c>
      <c r="P57" s="171">
        <f>SUMPRODUCT(('2.チェックシート'!$F303="●")*('2.チェックシート'!$S303='１.表紙'!P$30))+SUMPRODUCT(('2.チェックシート'!$F307="●")*('2.チェックシート'!$S307='１.表紙'!P$30))</f>
        <v>0</v>
      </c>
      <c r="Q57" s="171">
        <f>SUMPRODUCT(('2.チェックシート'!$F303="●")*('2.チェックシート'!$S303='１.表紙'!Q$30))+SUMPRODUCT(('2.チェックシート'!$F307="●")*('2.チェックシート'!$S307='１.表紙'!Q$30))</f>
        <v>0</v>
      </c>
      <c r="R57" s="172">
        <f>SUMPRODUCT(('2.チェックシート'!$F303="●")*('2.チェックシート'!$S303='１.表紙'!R$30))+SUMPRODUCT(('2.チェックシート'!$F307="●")*('2.チェックシート'!$S307='１.表紙'!R$30))</f>
        <v>0</v>
      </c>
      <c r="S57" s="93"/>
      <c r="T57" s="65"/>
    </row>
    <row r="58" spans="1:20" s="71" customFormat="1" ht="17.100000000000001" customHeight="1" thickBot="1" x14ac:dyDescent="0.2">
      <c r="A58" s="72"/>
      <c r="B58" s="468"/>
      <c r="C58" s="361"/>
      <c r="D58" s="362"/>
      <c r="E58" s="362"/>
      <c r="F58" s="363"/>
      <c r="G58" s="166" t="s">
        <v>165</v>
      </c>
      <c r="H58" s="167">
        <v>1</v>
      </c>
      <c r="I58" s="337"/>
      <c r="J58" s="181">
        <f>SUMPRODUCT(('2.チェックシート'!$G311="●")*('2.チェックシート'!$K311='１.表紙'!J$30))</f>
        <v>0</v>
      </c>
      <c r="K58" s="168">
        <f>SUMPRODUCT(('2.チェックシート'!$G311="●")*('2.チェックシート'!$K311='１.表紙'!K$30))</f>
        <v>0</v>
      </c>
      <c r="L58" s="168">
        <f>SUMPRODUCT(('2.チェックシート'!$G311="●")*('2.チェックシート'!$K311='１.表紙'!L$30))</f>
        <v>0</v>
      </c>
      <c r="M58" s="169">
        <f>SUMPRODUCT(('2.チェックシート'!$G311="●")*('2.チェックシート'!$K311='１.表紙'!M$30))</f>
        <v>0</v>
      </c>
      <c r="N58" s="187"/>
      <c r="O58" s="181">
        <f>SUMPRODUCT(('2.チェックシート'!$G311="●")*('2.チェックシート'!$S311='１.表紙'!O$30))</f>
        <v>0</v>
      </c>
      <c r="P58" s="168">
        <f>SUMPRODUCT(('2.チェックシート'!$G311="●")*('2.チェックシート'!$S311='１.表紙'!P$30))</f>
        <v>0</v>
      </c>
      <c r="Q58" s="168">
        <f>SUMPRODUCT(('2.チェックシート'!$G311="●")*('2.チェックシート'!$S311='１.表紙'!Q$30))</f>
        <v>0</v>
      </c>
      <c r="R58" s="169">
        <f>SUMPRODUCT(('2.チェックシート'!$G311="●")*('2.チェックシート'!$S311='１.表紙'!R$30))</f>
        <v>0</v>
      </c>
      <c r="S58" s="93"/>
      <c r="T58" s="65"/>
    </row>
    <row r="59" spans="1:20" s="71" customFormat="1" ht="16.5" customHeight="1" x14ac:dyDescent="0.15">
      <c r="A59" s="72"/>
      <c r="B59" s="468"/>
      <c r="C59" s="358" t="str">
        <f>+'2.チェックシート'!B316</f>
        <v xml:space="preserve"> 5.5.5.2 誤使用及び汚染の防止　（併行生産及び使用禁止物質の誤使用・汚染の管理）</v>
      </c>
      <c r="D59" s="359"/>
      <c r="E59" s="359"/>
      <c r="F59" s="360"/>
      <c r="G59" s="159" t="s">
        <v>163</v>
      </c>
      <c r="H59" s="182">
        <v>4</v>
      </c>
      <c r="I59" s="340">
        <f>+H59+H60</f>
        <v>5</v>
      </c>
      <c r="J59" s="173">
        <f>SUMPRODUCT(('2.チェックシート'!$F318="●")*('2.チェックシート'!$K318='１.表紙'!J$30))+SUMPRODUCT(('2.チェックシート'!$F326="●")*('2.チェックシート'!$K326='１.表紙'!J$30))+SUMPRODUCT(('2.チェックシート'!$F330="●")*('2.チェックシート'!$K330='１.表紙'!J$30))+SUMPRODUCT(('2.チェックシート'!$F334="●")*('2.チェックシート'!$K334='１.表紙'!J$30))</f>
        <v>0</v>
      </c>
      <c r="K59" s="171">
        <f>SUMPRODUCT(('2.チェックシート'!$F318="●")*('2.チェックシート'!$K318='１.表紙'!K$30))+SUMPRODUCT(('2.チェックシート'!$F326="●")*('2.チェックシート'!$K326='１.表紙'!K$30))+SUMPRODUCT(('2.チェックシート'!$F330="●")*('2.チェックシート'!$K330='１.表紙'!K$30))+SUMPRODUCT(('2.チェックシート'!$F334="●")*('2.チェックシート'!$K334='１.表紙'!K$30))</f>
        <v>0</v>
      </c>
      <c r="L59" s="171">
        <f>SUMPRODUCT(('2.チェックシート'!$F318="●")*('2.チェックシート'!$K318='１.表紙'!L$30))+SUMPRODUCT(('2.チェックシート'!$F326="●")*('2.チェックシート'!$K326='１.表紙'!L$30))+SUMPRODUCT(('2.チェックシート'!$F330="●")*('2.チェックシート'!$K330='１.表紙'!L$30))+SUMPRODUCT(('2.チェックシート'!$F334="●")*('2.チェックシート'!$K334='１.表紙'!L$30))</f>
        <v>0</v>
      </c>
      <c r="M59" s="172">
        <f>SUMPRODUCT(('2.チェックシート'!$F318="●")*('2.チェックシート'!$K318='１.表紙'!M$30))+SUMPRODUCT(('2.チェックシート'!$F326="●")*('2.チェックシート'!$K326='１.表紙'!M$30))+SUMPRODUCT(('2.チェックシート'!$F330="●")*('2.チェックシート'!$K330='１.表紙'!M$30))+SUMPRODUCT(('2.チェックシート'!$F334="●")*('2.チェックシート'!$K334='１.表紙'!M$30))</f>
        <v>0</v>
      </c>
      <c r="N59" s="187"/>
      <c r="O59" s="173">
        <f>SUMPRODUCT(('2.チェックシート'!$F318="●")*('2.チェックシート'!$S318='１.表紙'!O$30))+SUMPRODUCT(('2.チェックシート'!$F326="●")*('2.チェックシート'!$S326='１.表紙'!O$30))+SUMPRODUCT(('2.チェックシート'!$F330="●")*('2.チェックシート'!$S330='１.表紙'!O$30))+SUMPRODUCT(('2.チェックシート'!$F334="●")*('2.チェックシート'!$S334='１.表紙'!O$30))</f>
        <v>0</v>
      </c>
      <c r="P59" s="171">
        <f>SUMPRODUCT(('2.チェックシート'!$F318="●")*('2.チェックシート'!$S318='１.表紙'!P$30))+SUMPRODUCT(('2.チェックシート'!$F326="●")*('2.チェックシート'!$S326='１.表紙'!P$30))+SUMPRODUCT(('2.チェックシート'!$F330="●")*('2.チェックシート'!$S330='１.表紙'!P$30))+SUMPRODUCT(('2.チェックシート'!$F334="●")*('2.チェックシート'!$S334='１.表紙'!P$30))</f>
        <v>0</v>
      </c>
      <c r="Q59" s="171">
        <f>SUMPRODUCT(('2.チェックシート'!$F318="●")*('2.チェックシート'!$S318='１.表紙'!Q$30))+SUMPRODUCT(('2.チェックシート'!$F326="●")*('2.チェックシート'!$S326='１.表紙'!Q$30))+SUMPRODUCT(('2.チェックシート'!$F330="●")*('2.チェックシート'!$S330='１.表紙'!Q$30))+SUMPRODUCT(('2.チェックシート'!$F334="●")*('2.チェックシート'!$S334='１.表紙'!Q$30))</f>
        <v>0</v>
      </c>
      <c r="R59" s="172">
        <f>SUMPRODUCT(('2.チェックシート'!$F318="●")*('2.チェックシート'!$S318='１.表紙'!R$30))+SUMPRODUCT(('2.チェックシート'!$F326="●")*('2.チェックシート'!$S326='１.表紙'!R$30))+SUMPRODUCT(('2.チェックシート'!$F330="●")*('2.チェックシート'!$S330='１.表紙'!R$30))+SUMPRODUCT(('2.チェックシート'!$F334="●")*('2.チェックシート'!$S334='１.表紙'!R$30))</f>
        <v>0</v>
      </c>
      <c r="S59" s="93"/>
      <c r="T59" s="65"/>
    </row>
    <row r="60" spans="1:20" s="71" customFormat="1" ht="17.100000000000001" customHeight="1" thickBot="1" x14ac:dyDescent="0.2">
      <c r="A60" s="72"/>
      <c r="B60" s="468"/>
      <c r="C60" s="361"/>
      <c r="D60" s="362"/>
      <c r="E60" s="362"/>
      <c r="F60" s="363"/>
      <c r="G60" s="166" t="s">
        <v>165</v>
      </c>
      <c r="H60" s="188">
        <v>1</v>
      </c>
      <c r="I60" s="341"/>
      <c r="J60" s="181">
        <f>SUMPRODUCT(('2.チェックシート'!$G338="●")*('2.チェックシート'!$K338='１.表紙'!J$30))</f>
        <v>0</v>
      </c>
      <c r="K60" s="168">
        <f>SUMPRODUCT(('2.チェックシート'!$G338="●")*('2.チェックシート'!$K338='１.表紙'!K$30))</f>
        <v>0</v>
      </c>
      <c r="L60" s="168">
        <f>SUMPRODUCT(('2.チェックシート'!$G338="●")*('2.チェックシート'!$K338='１.表紙'!L$30))</f>
        <v>0</v>
      </c>
      <c r="M60" s="169">
        <f>SUMPRODUCT(('2.チェックシート'!$G338="●")*('2.チェックシート'!$K338='１.表紙'!M$30))</f>
        <v>0</v>
      </c>
      <c r="N60" s="118"/>
      <c r="O60" s="181">
        <f>SUMPRODUCT(('2.チェックシート'!$G338="●")*('2.チェックシート'!$S338='１.表紙'!O$30))</f>
        <v>0</v>
      </c>
      <c r="P60" s="168">
        <f>SUMPRODUCT(('2.チェックシート'!$G338="●")*('2.チェックシート'!$S338='１.表紙'!P$30))</f>
        <v>0</v>
      </c>
      <c r="Q60" s="168">
        <f>SUMPRODUCT(('2.チェックシート'!$G338="●")*('2.チェックシート'!$S338='１.表紙'!Q$30))</f>
        <v>0</v>
      </c>
      <c r="R60" s="169">
        <f>SUMPRODUCT(('2.チェックシート'!$G338="●")*('2.チェックシート'!$S338='１.表紙'!R$30))</f>
        <v>0</v>
      </c>
      <c r="S60" s="93"/>
      <c r="T60" s="65"/>
    </row>
    <row r="61" spans="1:20" s="71" customFormat="1" ht="17.100000000000001" customHeight="1" x14ac:dyDescent="0.15">
      <c r="A61" s="72"/>
      <c r="B61" s="468"/>
      <c r="C61" s="358" t="str">
        <f>+'2.チェックシート'!B343</f>
        <v xml:space="preserve"> 5.5.5.3 識別及びトレーサビリティ</v>
      </c>
      <c r="D61" s="359"/>
      <c r="E61" s="359"/>
      <c r="F61" s="360"/>
      <c r="G61" s="159" t="s">
        <v>163</v>
      </c>
      <c r="H61" s="182">
        <v>1</v>
      </c>
      <c r="I61" s="340">
        <f>+H61+H62</f>
        <v>1</v>
      </c>
      <c r="J61" s="173">
        <f>SUMPRODUCT(('2.チェックシート'!$F345="●")*('2.チェックシート'!$K345='１.表紙'!J$30))</f>
        <v>0</v>
      </c>
      <c r="K61" s="171">
        <f>SUMPRODUCT(('2.チェックシート'!$F345="●")*('2.チェックシート'!$K345='１.表紙'!K$30))</f>
        <v>0</v>
      </c>
      <c r="L61" s="171">
        <f>SUMPRODUCT(('2.チェックシート'!$F345="●")*('2.チェックシート'!$K345='１.表紙'!L$30))</f>
        <v>0</v>
      </c>
      <c r="M61" s="172">
        <f>SUMPRODUCT(('2.チェックシート'!$F345="●")*('2.チェックシート'!$K345='１.表紙'!M$30))</f>
        <v>0</v>
      </c>
      <c r="N61" s="118"/>
      <c r="O61" s="173">
        <f>SUMPRODUCT(('2.チェックシート'!$F345="●")*('2.チェックシート'!$S345='１.表紙'!O$30))</f>
        <v>0</v>
      </c>
      <c r="P61" s="171">
        <f>SUMPRODUCT(('2.チェックシート'!$F345="●")*('2.チェックシート'!$S345='１.表紙'!P$30))</f>
        <v>0</v>
      </c>
      <c r="Q61" s="171">
        <f>SUMPRODUCT(('2.チェックシート'!$F345="●")*('2.チェックシート'!$S345='１.表紙'!Q$30))</f>
        <v>0</v>
      </c>
      <c r="R61" s="172">
        <f>SUMPRODUCT(('2.チェックシート'!$F345="●")*('2.チェックシート'!$S345='１.表紙'!R$30))</f>
        <v>0</v>
      </c>
      <c r="S61" s="93"/>
      <c r="T61" s="65"/>
    </row>
    <row r="62" spans="1:20" s="71" customFormat="1" ht="17.100000000000001" customHeight="1" thickBot="1" x14ac:dyDescent="0.2">
      <c r="A62" s="72"/>
      <c r="B62" s="468"/>
      <c r="C62" s="361"/>
      <c r="D62" s="362"/>
      <c r="E62" s="362"/>
      <c r="F62" s="363"/>
      <c r="G62" s="166" t="s">
        <v>165</v>
      </c>
      <c r="H62" s="189">
        <v>0</v>
      </c>
      <c r="I62" s="341"/>
      <c r="J62" s="185"/>
      <c r="K62" s="175"/>
      <c r="L62" s="179"/>
      <c r="M62" s="177"/>
      <c r="N62" s="118"/>
      <c r="O62" s="178"/>
      <c r="P62" s="179"/>
      <c r="Q62" s="179"/>
      <c r="R62" s="177"/>
      <c r="S62" s="93"/>
      <c r="T62" s="65"/>
    </row>
    <row r="63" spans="1:20" s="71" customFormat="1" ht="17.100000000000001" customHeight="1" x14ac:dyDescent="0.15">
      <c r="A63" s="72"/>
      <c r="B63" s="468"/>
      <c r="C63" s="474" t="str">
        <f>+'2.チェックシート'!B350</f>
        <v xml:space="preserve"> 5.5.6 変更の管理</v>
      </c>
      <c r="D63" s="475"/>
      <c r="E63" s="475"/>
      <c r="F63" s="476"/>
      <c r="G63" s="159" t="s">
        <v>163</v>
      </c>
      <c r="H63" s="182">
        <v>4</v>
      </c>
      <c r="I63" s="340">
        <f t="shared" ref="I63" si="0">+H63+H64</f>
        <v>4</v>
      </c>
      <c r="J63" s="173">
        <f>SUMPRODUCT(('2.チェックシート'!$F352="●")*('2.チェックシート'!$K352='１.表紙'!J$30))+SUMPRODUCT(('2.チェックシート'!$F356="●")*('2.チェックシート'!$K356='１.表紙'!J$30))+SUMPRODUCT(('2.チェックシート'!$F360="●")*('2.チェックシート'!$K360='１.表紙'!J$30))+SUMPRODUCT(('2.チェックシート'!$F364="●")*('2.チェックシート'!$K364='１.表紙'!J$30))</f>
        <v>0</v>
      </c>
      <c r="K63" s="171">
        <f>SUMPRODUCT(('2.チェックシート'!$F352="●")*('2.チェックシート'!$K352='１.表紙'!K$30))+SUMPRODUCT(('2.チェックシート'!$F356="●")*('2.チェックシート'!$K356='１.表紙'!K$30))+SUMPRODUCT(('2.チェックシート'!$F360="●")*('2.チェックシート'!$K360='１.表紙'!K$30))+SUMPRODUCT(('2.チェックシート'!$F364="●")*('2.チェックシート'!$K364='１.表紙'!K$30))</f>
        <v>0</v>
      </c>
      <c r="L63" s="171">
        <f>SUMPRODUCT(('2.チェックシート'!$F352="●")*('2.チェックシート'!$K352='１.表紙'!L$30))+SUMPRODUCT(('2.チェックシート'!$F356="●")*('2.チェックシート'!$K356='１.表紙'!L$30))+SUMPRODUCT(('2.チェックシート'!$F360="●")*('2.チェックシート'!$K360='１.表紙'!L$30))+SUMPRODUCT(('2.チェックシート'!$F364="●")*('2.チェックシート'!$K364='１.表紙'!L$30))</f>
        <v>0</v>
      </c>
      <c r="M63" s="172">
        <f>SUMPRODUCT(('2.チェックシート'!$F352="●")*('2.チェックシート'!$K352='１.表紙'!M$30))+SUMPRODUCT(('2.チェックシート'!$F356="●")*('2.チェックシート'!$K356='１.表紙'!M$30))+SUMPRODUCT(('2.チェックシート'!$F360="●")*('2.チェックシート'!$K360='１.表紙'!M$30))+SUMPRODUCT(('2.チェックシート'!$F364="●")*('2.チェックシート'!$K364='１.表紙'!M$30))</f>
        <v>0</v>
      </c>
      <c r="N63" s="118"/>
      <c r="O63" s="173">
        <f>SUMPRODUCT(('2.チェックシート'!$F352="●")*('2.チェックシート'!$S352='１.表紙'!O$30))+SUMPRODUCT(('2.チェックシート'!$F356="●")*('2.チェックシート'!$S356='１.表紙'!O$30))+SUMPRODUCT(('2.チェックシート'!$F360="●")*('2.チェックシート'!$S360='１.表紙'!O$30))+SUMPRODUCT(('2.チェックシート'!$F364="●")*('2.チェックシート'!$S364='１.表紙'!O$30))</f>
        <v>0</v>
      </c>
      <c r="P63" s="171">
        <f>SUMPRODUCT(('2.チェックシート'!$F352="●")*('2.チェックシート'!$S352='１.表紙'!P$30))+SUMPRODUCT(('2.チェックシート'!$F356="●")*('2.チェックシート'!$S356='１.表紙'!P$30))+SUMPRODUCT(('2.チェックシート'!$F360="●")*('2.チェックシート'!$S360='１.表紙'!P$30))+SUMPRODUCT(('2.チェックシート'!$F364="●")*('2.チェックシート'!$S364='１.表紙'!P$30))</f>
        <v>0</v>
      </c>
      <c r="Q63" s="171">
        <f>SUMPRODUCT(('2.チェックシート'!$F352="●")*('2.チェックシート'!$S352='１.表紙'!Q$30))+SUMPRODUCT(('2.チェックシート'!$F356="●")*('2.チェックシート'!$S356='１.表紙'!Q$30))+SUMPRODUCT(('2.チェックシート'!$F360="●")*('2.チェックシート'!$S360='１.表紙'!Q$30))+SUMPRODUCT(('2.チェックシート'!$F364="●")*('2.チェックシート'!$S364='１.表紙'!Q$30))</f>
        <v>0</v>
      </c>
      <c r="R63" s="172">
        <f>SUMPRODUCT(('2.チェックシート'!$F352="●")*('2.チェックシート'!$S352='１.表紙'!R$30))+SUMPRODUCT(('2.チェックシート'!$F356="●")*('2.チェックシート'!$S356='１.表紙'!R$30))+SUMPRODUCT(('2.チェックシート'!$F360="●")*('2.チェックシート'!$S360='１.表紙'!R$30))+SUMPRODUCT(('2.チェックシート'!$F364="●")*('2.チェックシート'!$S364='１.表紙'!R$30))</f>
        <v>0</v>
      </c>
      <c r="S63" s="93"/>
      <c r="T63" s="65"/>
    </row>
    <row r="64" spans="1:20" s="71" customFormat="1" ht="17.100000000000001" customHeight="1" thickBot="1" x14ac:dyDescent="0.2">
      <c r="A64" s="72"/>
      <c r="B64" s="468"/>
      <c r="C64" s="477"/>
      <c r="D64" s="478"/>
      <c r="E64" s="478"/>
      <c r="F64" s="479"/>
      <c r="G64" s="166" t="s">
        <v>165</v>
      </c>
      <c r="H64" s="190">
        <v>0</v>
      </c>
      <c r="I64" s="341"/>
      <c r="J64" s="185"/>
      <c r="K64" s="175"/>
      <c r="L64" s="179"/>
      <c r="M64" s="177"/>
      <c r="N64" s="118"/>
      <c r="O64" s="178"/>
      <c r="P64" s="179"/>
      <c r="Q64" s="179"/>
      <c r="R64" s="177"/>
      <c r="S64" s="93"/>
      <c r="T64" s="65"/>
    </row>
    <row r="65" spans="1:20" s="71" customFormat="1" ht="17.100000000000001" customHeight="1" x14ac:dyDescent="0.15">
      <c r="A65" s="72"/>
      <c r="B65" s="468"/>
      <c r="C65" s="474" t="str">
        <f>+'2.チェックシート'!B369</f>
        <v xml:space="preserve"> 5.5.7 製品の引渡し</v>
      </c>
      <c r="D65" s="475"/>
      <c r="E65" s="475"/>
      <c r="F65" s="476"/>
      <c r="G65" s="159" t="s">
        <v>163</v>
      </c>
      <c r="H65" s="182">
        <v>1</v>
      </c>
      <c r="I65" s="340">
        <f t="shared" ref="I65" si="1">+H65+H66</f>
        <v>1</v>
      </c>
      <c r="J65" s="173">
        <f>SUMPRODUCT(('2.チェックシート'!$F371="●")*('2.チェックシート'!$K371='１.表紙'!J$30))</f>
        <v>0</v>
      </c>
      <c r="K65" s="171">
        <f>SUMPRODUCT(('2.チェックシート'!$F371="●")*('2.チェックシート'!$K371='１.表紙'!K$30))</f>
        <v>0</v>
      </c>
      <c r="L65" s="171">
        <f>SUMPRODUCT(('2.チェックシート'!$F371="●")*('2.チェックシート'!$K371='１.表紙'!L$30))</f>
        <v>0</v>
      </c>
      <c r="M65" s="172">
        <f>SUMPRODUCT(('2.チェックシート'!$F371="●")*('2.チェックシート'!$K371='１.表紙'!M$30))</f>
        <v>0</v>
      </c>
      <c r="N65" s="118"/>
      <c r="O65" s="173">
        <f>SUMPRODUCT(('2.チェックシート'!$F371="●")*('2.チェックシート'!$S371='１.表紙'!O$30))</f>
        <v>0</v>
      </c>
      <c r="P65" s="171">
        <f>SUMPRODUCT(('2.チェックシート'!$F371="●")*('2.チェックシート'!$S371='１.表紙'!P$30))</f>
        <v>0</v>
      </c>
      <c r="Q65" s="171">
        <f>SUMPRODUCT(('2.チェックシート'!$F371="●")*('2.チェックシート'!$S371='１.表紙'!Q$30))</f>
        <v>0</v>
      </c>
      <c r="R65" s="172">
        <f>SUMPRODUCT(('2.チェックシート'!$F371="●")*('2.チェックシート'!$S371='１.表紙'!R$30))</f>
        <v>0</v>
      </c>
      <c r="S65" s="93"/>
      <c r="T65" s="65"/>
    </row>
    <row r="66" spans="1:20" s="71" customFormat="1" ht="17.100000000000001" customHeight="1" thickBot="1" x14ac:dyDescent="0.2">
      <c r="A66" s="72"/>
      <c r="B66" s="468"/>
      <c r="C66" s="477"/>
      <c r="D66" s="478"/>
      <c r="E66" s="478"/>
      <c r="F66" s="479"/>
      <c r="G66" s="166" t="s">
        <v>165</v>
      </c>
      <c r="H66" s="174"/>
      <c r="I66" s="341"/>
      <c r="J66" s="185"/>
      <c r="K66" s="175"/>
      <c r="L66" s="176"/>
      <c r="M66" s="177"/>
      <c r="N66" s="118"/>
      <c r="O66" s="178"/>
      <c r="P66" s="179"/>
      <c r="Q66" s="179"/>
      <c r="R66" s="177"/>
      <c r="S66" s="93"/>
      <c r="T66" s="65"/>
    </row>
    <row r="67" spans="1:20" s="71" customFormat="1" ht="17.100000000000001" customHeight="1" x14ac:dyDescent="0.15">
      <c r="A67" s="72"/>
      <c r="B67" s="468"/>
      <c r="C67" s="430" t="str">
        <f>+'2.チェックシート'!B376</f>
        <v xml:space="preserve"> 5.5.8 不適合品発生時における対応</v>
      </c>
      <c r="D67" s="431"/>
      <c r="E67" s="431"/>
      <c r="F67" s="432"/>
      <c r="G67" s="159" t="s">
        <v>163</v>
      </c>
      <c r="H67" s="182">
        <v>4</v>
      </c>
      <c r="I67" s="441">
        <f>+H67+H68</f>
        <v>4</v>
      </c>
      <c r="J67" s="173">
        <f>SUMPRODUCT(('2.チェックシート'!$F378="●")*('2.チェックシート'!$K378='１.表紙'!J$30))+SUMPRODUCT(('2.チェックシート'!$F382="●")*('2.チェックシート'!$K382='１.表紙'!J$30))+SUMPRODUCT(('2.チェックシート'!$F386="●")*('2.チェックシート'!$K386='１.表紙'!J$30))+SUMPRODUCT(('2.チェックシート'!$F390="●")*('2.チェックシート'!$K390='１.表紙'!J$30))</f>
        <v>0</v>
      </c>
      <c r="K67" s="171">
        <f>SUMPRODUCT(('2.チェックシート'!$F378="●")*('2.チェックシート'!$K378='１.表紙'!K$30))+SUMPRODUCT(('2.チェックシート'!$F382="●")*('2.チェックシート'!$K382='１.表紙'!K$30))+SUMPRODUCT(('2.チェックシート'!$F386="●")*('2.チェックシート'!$K386='１.表紙'!K$30))+SUMPRODUCT(('2.チェックシート'!$F390="●")*('2.チェックシート'!$K390='１.表紙'!K$30))</f>
        <v>0</v>
      </c>
      <c r="L67" s="171">
        <f>SUMPRODUCT(('2.チェックシート'!$F378="●")*('2.チェックシート'!$K378='１.表紙'!L$30))+SUMPRODUCT(('2.チェックシート'!$F382="●")*('2.チェックシート'!$K382='１.表紙'!L$30))+SUMPRODUCT(('2.チェックシート'!$F386="●")*('2.チェックシート'!$K386='１.表紙'!L$30))+SUMPRODUCT(('2.チェックシート'!$F390="●")*('2.チェックシート'!$K390='１.表紙'!L$30))</f>
        <v>0</v>
      </c>
      <c r="M67" s="172">
        <f>SUMPRODUCT(('2.チェックシート'!$F378="●")*('2.チェックシート'!$K378='１.表紙'!M$30))+SUMPRODUCT(('2.チェックシート'!$F382="●")*('2.チェックシート'!$K382='１.表紙'!M$30))+SUMPRODUCT(('2.チェックシート'!$F386="●")*('2.チェックシート'!$K386='１.表紙'!M$30))+SUMPRODUCT(('2.チェックシート'!$F390="●")*('2.チェックシート'!$K390='１.表紙'!M$30))</f>
        <v>0</v>
      </c>
      <c r="N67" s="118"/>
      <c r="O67" s="173">
        <f>SUMPRODUCT(('2.チェックシート'!$F378="●")*('2.チェックシート'!$S378='１.表紙'!O$30))+SUMPRODUCT(('2.チェックシート'!$F382="●")*('2.チェックシート'!$S382='１.表紙'!O$30))+SUMPRODUCT(('2.チェックシート'!$F386="●")*('2.チェックシート'!$S386='１.表紙'!O$30))+SUMPRODUCT(('2.チェックシート'!$F390="●")*('2.チェックシート'!$S390='１.表紙'!O$30))</f>
        <v>0</v>
      </c>
      <c r="P67" s="171">
        <f>SUMPRODUCT(('2.チェックシート'!$F378="●")*('2.チェックシート'!$S378='１.表紙'!P$30))+SUMPRODUCT(('2.チェックシート'!$F382="●")*('2.チェックシート'!$S382='１.表紙'!P$30))+SUMPRODUCT(('2.チェックシート'!$F386="●")*('2.チェックシート'!$S386='１.表紙'!P$30))+SUMPRODUCT(('2.チェックシート'!$F390="●")*('2.チェックシート'!$S390='１.表紙'!P$30))</f>
        <v>0</v>
      </c>
      <c r="Q67" s="171">
        <f>SUMPRODUCT(('2.チェックシート'!$F378="●")*('2.チェックシート'!$S378='１.表紙'!Q$30))+SUMPRODUCT(('2.チェックシート'!$F382="●")*('2.チェックシート'!$S382='１.表紙'!Q$30))+SUMPRODUCT(('2.チェックシート'!$F386="●")*('2.チェックシート'!$S386='１.表紙'!Q$30))+SUMPRODUCT(('2.チェックシート'!$F390="●")*('2.チェックシート'!$S390='１.表紙'!Q$30))</f>
        <v>0</v>
      </c>
      <c r="R67" s="172">
        <f>SUMPRODUCT(('2.チェックシート'!$F378="●")*('2.チェックシート'!$S378='１.表紙'!R$30))+SUMPRODUCT(('2.チェックシート'!$F382="●")*('2.チェックシート'!$S382='１.表紙'!R$30))+SUMPRODUCT(('2.チェックシート'!$F386="●")*('2.チェックシート'!$S386='１.表紙'!R$30))+SUMPRODUCT(('2.チェックシート'!$F390="●")*('2.チェックシート'!$S390='１.表紙'!R$30))</f>
        <v>0</v>
      </c>
      <c r="S67" s="93"/>
      <c r="T67" s="93"/>
    </row>
    <row r="68" spans="1:20" s="71" customFormat="1" ht="17.100000000000001" customHeight="1" thickBot="1" x14ac:dyDescent="0.2">
      <c r="A68" s="72"/>
      <c r="B68" s="468"/>
      <c r="C68" s="470"/>
      <c r="D68" s="471"/>
      <c r="E68" s="471"/>
      <c r="F68" s="472"/>
      <c r="G68" s="166" t="s">
        <v>165</v>
      </c>
      <c r="H68" s="174">
        <v>0</v>
      </c>
      <c r="I68" s="473"/>
      <c r="J68" s="185"/>
      <c r="K68" s="175"/>
      <c r="L68" s="179"/>
      <c r="M68" s="177"/>
      <c r="N68" s="118"/>
      <c r="O68" s="178"/>
      <c r="P68" s="179"/>
      <c r="Q68" s="179"/>
      <c r="R68" s="177"/>
      <c r="S68" s="93"/>
      <c r="T68" s="93"/>
    </row>
    <row r="69" spans="1:20" s="71" customFormat="1" ht="17.100000000000001" customHeight="1" x14ac:dyDescent="0.15">
      <c r="A69" s="72"/>
      <c r="B69" s="468"/>
      <c r="C69" s="430" t="str">
        <f>+'2.チェックシート'!B395</f>
        <v xml:space="preserve"> 5.6 パフォーマンス評価及び改善</v>
      </c>
      <c r="D69" s="431"/>
      <c r="E69" s="431"/>
      <c r="F69" s="432"/>
      <c r="G69" s="191" t="s">
        <v>162</v>
      </c>
      <c r="H69" s="182">
        <v>3</v>
      </c>
      <c r="I69" s="441">
        <f>+H69+H70</f>
        <v>4</v>
      </c>
      <c r="J69" s="173">
        <f>SUMPRODUCT(('2.チェックシート'!$F397="●")*('2.チェックシート'!$K397='１.表紙'!J$30))+SUMPRODUCT(('2.チェックシート'!$F401="●")*('2.チェックシート'!$K401='１.表紙'!J$30))+SUMPRODUCT(('2.チェックシート'!$F405="●")*('2.チェックシート'!$K405='１.表紙'!J$30))</f>
        <v>0</v>
      </c>
      <c r="K69" s="171">
        <f>SUMPRODUCT(('2.チェックシート'!$F397="●")*('2.チェックシート'!$K397='１.表紙'!K$30))+SUMPRODUCT(('2.チェックシート'!$F401="●")*('2.チェックシート'!$K401='１.表紙'!K$30))+SUMPRODUCT(('2.チェックシート'!$F405="●")*('2.チェックシート'!$K405='１.表紙'!K$30))</f>
        <v>0</v>
      </c>
      <c r="L69" s="171">
        <f>SUMPRODUCT(('2.チェックシート'!$F397="●")*('2.チェックシート'!$K397='１.表紙'!L$30))+SUMPRODUCT(('2.チェックシート'!$F401="●")*('2.チェックシート'!$K401='１.表紙'!L$30))+SUMPRODUCT(('2.チェックシート'!$F405="●")*('2.チェックシート'!$K405='１.表紙'!L$30))</f>
        <v>0</v>
      </c>
      <c r="M69" s="172">
        <f>SUMPRODUCT(('2.チェックシート'!$F397="●")*('2.チェックシート'!$K397='１.表紙'!M$30))+SUMPRODUCT(('2.チェックシート'!$F401="●")*('2.チェックシート'!$K401='１.表紙'!M$30))+SUMPRODUCT(('2.チェックシート'!$F405="●")*('2.チェックシート'!$K405='１.表紙'!M$30))</f>
        <v>0</v>
      </c>
      <c r="N69" s="118"/>
      <c r="O69" s="173">
        <f>SUMPRODUCT(('2.チェックシート'!$F397="●")*('2.チェックシート'!$S397='１.表紙'!O$30))+SUMPRODUCT(('2.チェックシート'!$F401="●")*('2.チェックシート'!$S401='１.表紙'!O$30))+SUMPRODUCT(('2.チェックシート'!$F405="●")*('2.チェックシート'!$S405='１.表紙'!O$30))</f>
        <v>0</v>
      </c>
      <c r="P69" s="171">
        <f>SUMPRODUCT(('2.チェックシート'!$F397="●")*('2.チェックシート'!$S397='１.表紙'!P$30))+SUMPRODUCT(('2.チェックシート'!$F401="●")*('2.チェックシート'!$S401='１.表紙'!P$30))+SUMPRODUCT(('2.チェックシート'!$F405="●")*('2.チェックシート'!$S405='１.表紙'!P$30))</f>
        <v>0</v>
      </c>
      <c r="Q69" s="171">
        <f>SUMPRODUCT(('2.チェックシート'!$F397="●")*('2.チェックシート'!$S397='１.表紙'!Q$30))+SUMPRODUCT(('2.チェックシート'!$F401="●")*('2.チェックシート'!$S401='１.表紙'!Q$30))+SUMPRODUCT(('2.チェックシート'!$F405="●")*('2.チェックシート'!$S405='１.表紙'!Q$30))</f>
        <v>0</v>
      </c>
      <c r="R69" s="172">
        <f>SUMPRODUCT(('2.チェックシート'!$F397="●")*('2.チェックシート'!$S397='１.表紙'!R$30))+SUMPRODUCT(('2.チェックシート'!$F401="●")*('2.チェックシート'!$S401='１.表紙'!R$30))+SUMPRODUCT(('2.チェックシート'!$F405="●")*('2.チェックシート'!$S405='１.表紙'!R$30))</f>
        <v>0</v>
      </c>
      <c r="S69" s="93"/>
      <c r="T69" s="93"/>
    </row>
    <row r="70" spans="1:20" s="71" customFormat="1" ht="17.100000000000001" customHeight="1" thickBot="1" x14ac:dyDescent="0.2">
      <c r="A70" s="72"/>
      <c r="B70" s="468"/>
      <c r="C70" s="433"/>
      <c r="D70" s="434"/>
      <c r="E70" s="434"/>
      <c r="F70" s="435"/>
      <c r="G70" s="192" t="s">
        <v>164</v>
      </c>
      <c r="H70" s="193">
        <v>1</v>
      </c>
      <c r="I70" s="442"/>
      <c r="J70" s="194">
        <f>SUMPRODUCT(('2.チェックシート'!$G409="●")*('2.チェックシート'!$K409='１.表紙'!J$30))</f>
        <v>0</v>
      </c>
      <c r="K70" s="195">
        <f>SUMPRODUCT(('2.チェックシート'!$G409="●")*('2.チェックシート'!$K409='１.表紙'!K$30))</f>
        <v>0</v>
      </c>
      <c r="L70" s="195">
        <f>SUMPRODUCT(('2.チェックシート'!$G409="●")*('2.チェックシート'!$K409='１.表紙'!L$30))</f>
        <v>0</v>
      </c>
      <c r="M70" s="196">
        <f>SUMPRODUCT(('2.チェックシート'!$G409="●")*('2.チェックシート'!$K409='１.表紙'!M$30))</f>
        <v>0</v>
      </c>
      <c r="N70" s="118"/>
      <c r="O70" s="194">
        <f>SUMPRODUCT(('2.チェックシート'!$G409="●")*('2.チェックシート'!$S409='１.表紙'!O$30))</f>
        <v>0</v>
      </c>
      <c r="P70" s="195">
        <f>SUMPRODUCT(('2.チェックシート'!$G409="●")*('2.チェックシート'!$S409='１.表紙'!P$30))</f>
        <v>0</v>
      </c>
      <c r="Q70" s="195">
        <f>SUMPRODUCT(('2.チェックシート'!$G409="●")*('2.チェックシート'!$S409='１.表紙'!Q$30))</f>
        <v>0</v>
      </c>
      <c r="R70" s="196">
        <f>SUMPRODUCT(('2.チェックシート'!$G409="●")*('2.チェックシート'!$S409='１.表紙'!R$30))</f>
        <v>0</v>
      </c>
      <c r="S70" s="93"/>
      <c r="T70" s="93"/>
    </row>
    <row r="71" spans="1:20" s="71" customFormat="1" ht="17.100000000000001" customHeight="1" thickTop="1" x14ac:dyDescent="0.15">
      <c r="A71" s="72"/>
      <c r="B71" s="468"/>
      <c r="C71" s="480" t="s">
        <v>35</v>
      </c>
      <c r="D71" s="481"/>
      <c r="E71" s="481"/>
      <c r="F71" s="482"/>
      <c r="G71" s="197" t="s">
        <v>166</v>
      </c>
      <c r="H71" s="124">
        <f>+H31+H33+H35+H37+H39+H41+H43+H45+H47+H49+H51+H53+H55+H57+H59+H61+H63+H65+H67+H69</f>
        <v>44</v>
      </c>
      <c r="I71" s="443">
        <f>SUM(I31:I69)</f>
        <v>57</v>
      </c>
      <c r="J71" s="198">
        <f>+J33+J35+J37+J39+J41+J43+J45+J47+J49+J51+J53+J55+J57+J59+J61+J63+J65+J67+J69</f>
        <v>0</v>
      </c>
      <c r="K71" s="199">
        <f t="shared" ref="K71:M71" si="2">+K33+K35+K37+K39+K41+K43+K45+K47+K49+K51+K53+K55+K57+K59+K61+K63+K65+K67+K69</f>
        <v>0</v>
      </c>
      <c r="L71" s="200">
        <f t="shared" si="2"/>
        <v>0</v>
      </c>
      <c r="M71" s="201">
        <f t="shared" si="2"/>
        <v>0</v>
      </c>
      <c r="N71" s="118"/>
      <c r="O71" s="198">
        <f>+O33+O35+O37+O39+O41+O43+O45+O47+O49+O51+O53+O55+O57+O59+O61+O63+O65+O67+O69</f>
        <v>0</v>
      </c>
      <c r="P71" s="199">
        <f>+P33+P35+P37+P39+P41+P43+P45+P47+P49+P51+P53+P55+P57+P59+P61+P63+P65+P67+P69</f>
        <v>0</v>
      </c>
      <c r="Q71" s="199">
        <f>+Q33+Q35+Q37+Q39+Q41+Q43+Q45+Q47+Q49+Q51+Q53+Q55+Q57+Q59+Q61+Q63+Q65+Q67+Q69</f>
        <v>0</v>
      </c>
      <c r="R71" s="201">
        <f>+R33+R35+R37+R39+R41+R43+R45+R47+R49+R51+R53+R55+R57+R59+R61+R63+R65+R67+R69</f>
        <v>0</v>
      </c>
      <c r="S71" s="65"/>
      <c r="T71" s="65"/>
    </row>
    <row r="72" spans="1:20" s="71" customFormat="1" ht="17.100000000000001" customHeight="1" thickBot="1" x14ac:dyDescent="0.2">
      <c r="A72" s="72"/>
      <c r="B72" s="468"/>
      <c r="C72" s="483"/>
      <c r="D72" s="484"/>
      <c r="E72" s="484"/>
      <c r="F72" s="485"/>
      <c r="G72" s="202" t="s">
        <v>167</v>
      </c>
      <c r="H72" s="120">
        <f>+H32+H34+H36+H38+H40+H42+H44+H46+H48+H50+H52+H54+H56+H58+H60+H62+H64+H66+H68+H70</f>
        <v>13</v>
      </c>
      <c r="I72" s="444"/>
      <c r="J72" s="123">
        <f>+J32+J42+J50+J52+J56+J58+J60+J66+J70</f>
        <v>0</v>
      </c>
      <c r="K72" s="120">
        <f>+K32+K42+K50+K52+K56+K58+K60+K66+K70</f>
        <v>0</v>
      </c>
      <c r="L72" s="121">
        <f>+L32+L42+L50+L52+L56+L58+L60+L66+L70</f>
        <v>0</v>
      </c>
      <c r="M72" s="122">
        <f>+M32+M42+M50+M52+M56+M58+M60+M66+M70</f>
        <v>0</v>
      </c>
      <c r="N72" s="118"/>
      <c r="O72" s="123">
        <f>+O32+O42+O50+O52+O56+O58+O60+O66+O70</f>
        <v>0</v>
      </c>
      <c r="P72" s="120">
        <f>+P32+P42+P50+P52+P56+P58+P60+P66+P70</f>
        <v>0</v>
      </c>
      <c r="Q72" s="120">
        <f>+Q32+Q42+Q50+Q52+Q56+Q58+Q60+Q66+Q70</f>
        <v>0</v>
      </c>
      <c r="R72" s="122">
        <f>+R32+R42+R50+R52+R56+R58+R60+R66+R70</f>
        <v>0</v>
      </c>
      <c r="S72" s="65"/>
      <c r="T72" s="65"/>
    </row>
    <row r="73" spans="1:20" s="71" customFormat="1" ht="17.100000000000001" customHeight="1" thickBot="1" x14ac:dyDescent="0.2">
      <c r="A73" s="72"/>
      <c r="B73" s="469"/>
      <c r="C73" s="486"/>
      <c r="D73" s="487"/>
      <c r="E73" s="487"/>
      <c r="F73" s="488"/>
      <c r="G73" s="453" t="s">
        <v>394</v>
      </c>
      <c r="H73" s="454"/>
      <c r="I73" s="337"/>
      <c r="J73" s="288">
        <f>+J72+J71</f>
        <v>0</v>
      </c>
      <c r="K73" s="289">
        <f t="shared" ref="K73:M73" si="3">+K72+K71</f>
        <v>0</v>
      </c>
      <c r="L73" s="289">
        <f t="shared" si="3"/>
        <v>0</v>
      </c>
      <c r="M73" s="290">
        <f t="shared" si="3"/>
        <v>0</v>
      </c>
      <c r="N73" s="118"/>
      <c r="O73" s="288">
        <f>+O72+O71</f>
        <v>0</v>
      </c>
      <c r="P73" s="289">
        <f t="shared" ref="P73" si="4">+P72+P71</f>
        <v>0</v>
      </c>
      <c r="Q73" s="289">
        <f t="shared" ref="Q73" si="5">+Q72+Q71</f>
        <v>0</v>
      </c>
      <c r="R73" s="290">
        <f t="shared" ref="R73" si="6">+R72+R71</f>
        <v>0</v>
      </c>
      <c r="S73" s="65"/>
      <c r="T73" s="65"/>
    </row>
    <row r="74" spans="1:20" s="71" customFormat="1" ht="6.95" customHeight="1" x14ac:dyDescent="0.15">
      <c r="A74" s="452"/>
      <c r="B74" s="452"/>
      <c r="C74" s="452"/>
      <c r="D74" s="452"/>
      <c r="E74" s="452"/>
      <c r="F74" s="452"/>
      <c r="G74" s="452"/>
      <c r="H74" s="452"/>
      <c r="I74" s="452"/>
      <c r="J74" s="452"/>
      <c r="K74" s="452"/>
      <c r="L74" s="452"/>
      <c r="M74" s="452"/>
      <c r="N74" s="452"/>
      <c r="O74" s="452"/>
      <c r="P74" s="452"/>
      <c r="Q74" s="452"/>
      <c r="R74" s="452"/>
      <c r="S74" s="65"/>
      <c r="T74" s="65"/>
    </row>
    <row r="75" spans="1:20" s="71" customFormat="1" ht="18.75" customHeight="1" thickBot="1" x14ac:dyDescent="0.2">
      <c r="A75" s="94"/>
      <c r="B75" s="94"/>
      <c r="C75" s="94"/>
      <c r="D75" s="94"/>
      <c r="E75" s="94"/>
      <c r="F75" s="94"/>
      <c r="G75" s="94"/>
      <c r="H75" s="94"/>
      <c r="I75" s="94"/>
      <c r="J75" s="94"/>
      <c r="K75" s="94"/>
      <c r="L75" s="94"/>
      <c r="M75" s="94"/>
      <c r="N75" s="94"/>
      <c r="O75" s="94"/>
      <c r="P75" s="94"/>
      <c r="Q75" s="94"/>
      <c r="R75" s="94"/>
      <c r="S75" s="65"/>
      <c r="T75" s="65"/>
    </row>
    <row r="76" spans="1:20" s="71" customFormat="1" ht="21.95" customHeight="1" x14ac:dyDescent="0.15">
      <c r="A76" s="72"/>
      <c r="B76" s="417" t="s">
        <v>140</v>
      </c>
      <c r="C76" s="418"/>
      <c r="D76" s="419" t="s">
        <v>426</v>
      </c>
      <c r="E76" s="419"/>
      <c r="F76" s="419"/>
      <c r="G76" s="419"/>
      <c r="H76" s="419"/>
      <c r="I76" s="419"/>
      <c r="J76" s="419"/>
      <c r="K76" s="419"/>
      <c r="L76" s="419"/>
      <c r="M76" s="419"/>
      <c r="N76" s="419"/>
      <c r="O76" s="419"/>
      <c r="P76" s="419"/>
      <c r="Q76" s="419"/>
      <c r="R76" s="420"/>
    </row>
    <row r="77" spans="1:20" s="71" customFormat="1" ht="21.95" customHeight="1" x14ac:dyDescent="0.15">
      <c r="A77" s="72"/>
      <c r="B77" s="450" t="s">
        <v>29</v>
      </c>
      <c r="C77" s="451"/>
      <c r="D77" s="436">
        <f>+'2.チェックシート'!G14</f>
        <v>0</v>
      </c>
      <c r="E77" s="437"/>
      <c r="F77" s="437"/>
      <c r="G77" s="437"/>
      <c r="H77" s="437"/>
      <c r="I77" s="437"/>
      <c r="J77" s="437"/>
      <c r="K77" s="437"/>
      <c r="L77" s="437"/>
      <c r="M77" s="437"/>
      <c r="N77" s="437"/>
      <c r="O77" s="437"/>
      <c r="P77" s="437"/>
      <c r="Q77" s="437"/>
      <c r="R77" s="438"/>
    </row>
    <row r="78" spans="1:20" s="71" customFormat="1" ht="21.95" customHeight="1" x14ac:dyDescent="0.15">
      <c r="A78" s="72"/>
      <c r="B78" s="450" t="s">
        <v>32</v>
      </c>
      <c r="C78" s="451"/>
      <c r="D78" s="436">
        <f>+'2.チェックシート'!G15</f>
        <v>0</v>
      </c>
      <c r="E78" s="437"/>
      <c r="F78" s="437"/>
      <c r="G78" s="437"/>
      <c r="H78" s="437"/>
      <c r="I78" s="437"/>
      <c r="J78" s="437"/>
      <c r="K78" s="437"/>
      <c r="L78" s="437"/>
      <c r="M78" s="437"/>
      <c r="N78" s="437"/>
      <c r="O78" s="437"/>
      <c r="P78" s="437"/>
      <c r="Q78" s="437"/>
      <c r="R78" s="438"/>
    </row>
    <row r="79" spans="1:20" s="71" customFormat="1" ht="21.95" customHeight="1" x14ac:dyDescent="0.15">
      <c r="A79" s="72"/>
      <c r="B79" s="450" t="s">
        <v>34</v>
      </c>
      <c r="C79" s="451"/>
      <c r="D79" s="436">
        <f>+'2.チェックシート'!G16</f>
        <v>0</v>
      </c>
      <c r="E79" s="437"/>
      <c r="F79" s="437"/>
      <c r="G79" s="437"/>
      <c r="H79" s="437"/>
      <c r="I79" s="437"/>
      <c r="J79" s="437"/>
      <c r="K79" s="437"/>
      <c r="L79" s="437"/>
      <c r="M79" s="437"/>
      <c r="N79" s="437"/>
      <c r="O79" s="437"/>
      <c r="P79" s="437"/>
      <c r="Q79" s="437"/>
      <c r="R79" s="438"/>
    </row>
    <row r="80" spans="1:20" s="71" customFormat="1" ht="21.95" customHeight="1" x14ac:dyDescent="0.15">
      <c r="A80" s="72"/>
      <c r="B80" s="450" t="s">
        <v>36</v>
      </c>
      <c r="C80" s="451"/>
      <c r="D80" s="436">
        <f>+'2.チェックシート'!G17</f>
        <v>0</v>
      </c>
      <c r="E80" s="437"/>
      <c r="F80" s="437"/>
      <c r="G80" s="437"/>
      <c r="H80" s="437"/>
      <c r="I80" s="437"/>
      <c r="J80" s="437"/>
      <c r="K80" s="437"/>
      <c r="L80" s="437"/>
      <c r="M80" s="437"/>
      <c r="N80" s="437"/>
      <c r="O80" s="437"/>
      <c r="P80" s="437"/>
      <c r="Q80" s="437"/>
      <c r="R80" s="438"/>
    </row>
    <row r="81" spans="1:20" s="71" customFormat="1" ht="21.95" customHeight="1" thickBot="1" x14ac:dyDescent="0.2">
      <c r="A81" s="72"/>
      <c r="B81" s="445" t="s">
        <v>37</v>
      </c>
      <c r="C81" s="446"/>
      <c r="D81" s="447">
        <f>+'2.チェックシート'!G18</f>
        <v>0</v>
      </c>
      <c r="E81" s="448"/>
      <c r="F81" s="448"/>
      <c r="G81" s="448"/>
      <c r="H81" s="448"/>
      <c r="I81" s="448"/>
      <c r="J81" s="448"/>
      <c r="K81" s="448"/>
      <c r="L81" s="448"/>
      <c r="M81" s="448"/>
      <c r="N81" s="448"/>
      <c r="O81" s="448"/>
      <c r="P81" s="448"/>
      <c r="Q81" s="448"/>
      <c r="R81" s="449"/>
    </row>
    <row r="82" spans="1:20" s="71" customFormat="1" ht="9.75" customHeight="1" thickBot="1" x14ac:dyDescent="0.2">
      <c r="A82" s="72"/>
      <c r="B82" s="106"/>
      <c r="C82" s="106"/>
      <c r="D82" s="107"/>
      <c r="E82" s="107"/>
      <c r="F82" s="107"/>
      <c r="G82" s="107"/>
      <c r="H82" s="107"/>
      <c r="I82" s="107"/>
      <c r="J82" s="107"/>
      <c r="K82" s="107"/>
      <c r="L82" s="107"/>
      <c r="M82" s="107"/>
      <c r="N82" s="107"/>
      <c r="O82" s="107"/>
      <c r="P82" s="107"/>
      <c r="Q82" s="107"/>
      <c r="R82" s="107"/>
    </row>
    <row r="83" spans="1:20" s="71" customFormat="1" ht="27" customHeight="1" thickBot="1" x14ac:dyDescent="0.2">
      <c r="A83" s="72"/>
      <c r="B83" s="439" t="s">
        <v>139</v>
      </c>
      <c r="C83" s="440"/>
      <c r="D83" s="427"/>
      <c r="E83" s="428"/>
      <c r="F83" s="428"/>
      <c r="G83" s="428"/>
      <c r="H83" s="428"/>
      <c r="I83" s="428"/>
      <c r="J83" s="428"/>
      <c r="K83" s="428"/>
      <c r="L83" s="428"/>
      <c r="M83" s="428"/>
      <c r="N83" s="428"/>
      <c r="O83" s="428"/>
      <c r="P83" s="428"/>
      <c r="Q83" s="428"/>
      <c r="R83" s="429"/>
      <c r="S83" s="65"/>
      <c r="T83" s="65"/>
    </row>
    <row r="84" spans="1:20" s="95" customFormat="1" x14ac:dyDescent="0.15">
      <c r="N84" s="96"/>
    </row>
  </sheetData>
  <sheetProtection password="A5F5" sheet="1" objects="1" scenarios="1" formatCells="0"/>
  <mergeCells count="114">
    <mergeCell ref="I37:I38"/>
    <mergeCell ref="I35:I36"/>
    <mergeCell ref="C67:F68"/>
    <mergeCell ref="I67:I68"/>
    <mergeCell ref="C65:F66"/>
    <mergeCell ref="C59:F60"/>
    <mergeCell ref="C57:F58"/>
    <mergeCell ref="C71:F73"/>
    <mergeCell ref="B77:C77"/>
    <mergeCell ref="C43:F44"/>
    <mergeCell ref="C49:F50"/>
    <mergeCell ref="C47:F48"/>
    <mergeCell ref="C63:F64"/>
    <mergeCell ref="C51:F52"/>
    <mergeCell ref="H21:J21"/>
    <mergeCell ref="C35:F36"/>
    <mergeCell ref="I65:I66"/>
    <mergeCell ref="C61:F62"/>
    <mergeCell ref="D16:R16"/>
    <mergeCell ref="E19:R19"/>
    <mergeCell ref="E18:R18"/>
    <mergeCell ref="D17:R17"/>
    <mergeCell ref="C18:C19"/>
    <mergeCell ref="H24:J24"/>
    <mergeCell ref="C30:F30"/>
    <mergeCell ref="H30:I30"/>
    <mergeCell ref="B22:D22"/>
    <mergeCell ref="E21:F21"/>
    <mergeCell ref="B26:L26"/>
    <mergeCell ref="B27:L27"/>
    <mergeCell ref="I61:I62"/>
    <mergeCell ref="C41:F42"/>
    <mergeCell ref="I53:I54"/>
    <mergeCell ref="I49:I50"/>
    <mergeCell ref="B30:B73"/>
    <mergeCell ref="C37:F38"/>
    <mergeCell ref="I55:I56"/>
    <mergeCell ref="I59:I60"/>
    <mergeCell ref="D83:R83"/>
    <mergeCell ref="B76:C76"/>
    <mergeCell ref="D76:R76"/>
    <mergeCell ref="C69:F70"/>
    <mergeCell ref="D77:R77"/>
    <mergeCell ref="B83:C83"/>
    <mergeCell ref="D80:R80"/>
    <mergeCell ref="I69:I70"/>
    <mergeCell ref="I71:I73"/>
    <mergeCell ref="B81:C81"/>
    <mergeCell ref="D81:R81"/>
    <mergeCell ref="B80:C80"/>
    <mergeCell ref="D79:R79"/>
    <mergeCell ref="B79:C79"/>
    <mergeCell ref="B78:C78"/>
    <mergeCell ref="A74:R74"/>
    <mergeCell ref="D78:R78"/>
    <mergeCell ref="G73:H73"/>
    <mergeCell ref="B2:R3"/>
    <mergeCell ref="B8:B9"/>
    <mergeCell ref="B10:B11"/>
    <mergeCell ref="B7:C7"/>
    <mergeCell ref="D7:R7"/>
    <mergeCell ref="P5:R5"/>
    <mergeCell ref="D9:R9"/>
    <mergeCell ref="D8:R8"/>
    <mergeCell ref="D11:R11"/>
    <mergeCell ref="D10:R10"/>
    <mergeCell ref="B12:C12"/>
    <mergeCell ref="D12:R12"/>
    <mergeCell ref="B13:C13"/>
    <mergeCell ref="D13:R13"/>
    <mergeCell ref="C24:D24"/>
    <mergeCell ref="H23:J23"/>
    <mergeCell ref="D14:R14"/>
    <mergeCell ref="B23:D23"/>
    <mergeCell ref="E23:F23"/>
    <mergeCell ref="B21:D21"/>
    <mergeCell ref="E22:F22"/>
    <mergeCell ref="E20:F20"/>
    <mergeCell ref="H22:J22"/>
    <mergeCell ref="K20:R20"/>
    <mergeCell ref="K22:R22"/>
    <mergeCell ref="K21:R21"/>
    <mergeCell ref="K23:R23"/>
    <mergeCell ref="H20:J20"/>
    <mergeCell ref="K24:R24"/>
    <mergeCell ref="B14:C14"/>
    <mergeCell ref="B15:B19"/>
    <mergeCell ref="D15:R15"/>
    <mergeCell ref="E24:F24"/>
    <mergeCell ref="B20:D20"/>
    <mergeCell ref="O29:R29"/>
    <mergeCell ref="J29:M29"/>
    <mergeCell ref="I41:I42"/>
    <mergeCell ref="B29:I29"/>
    <mergeCell ref="I31:I32"/>
    <mergeCell ref="I63:I64"/>
    <mergeCell ref="E25:F25"/>
    <mergeCell ref="H25:J25"/>
    <mergeCell ref="I57:I58"/>
    <mergeCell ref="C33:F34"/>
    <mergeCell ref="C31:F32"/>
    <mergeCell ref="C55:F56"/>
    <mergeCell ref="I51:I52"/>
    <mergeCell ref="C25:D25"/>
    <mergeCell ref="C53:F54"/>
    <mergeCell ref="I33:I34"/>
    <mergeCell ref="I39:I40"/>
    <mergeCell ref="C45:F46"/>
    <mergeCell ref="I45:I46"/>
    <mergeCell ref="I47:I48"/>
    <mergeCell ref="C39:F40"/>
    <mergeCell ref="K25:R25"/>
    <mergeCell ref="B24:B25"/>
    <mergeCell ref="I43:I44"/>
  </mergeCells>
  <phoneticPr fontId="1"/>
  <printOptions horizontalCentered="1"/>
  <pageMargins left="0.47244094488188981" right="0.47244094488188981" top="0.55118110236220474" bottom="0.51181102362204722" header="0.31496062992125984" footer="0.31496062992125984"/>
  <pageSetup paperSize="9" scale="54" orientation="portrait" errors="blank" verticalDpi="1200" r:id="rId1"/>
  <headerFooter>
    <oddHeader>&amp;R&amp;"HGP創英角ｺﾞｼｯｸUB,標準"&amp;12製品含有化学物質管理ガイドライン第4.0版・附属書：　チェックシート一式第4.01版</oddHeader>
    <oddFooter>&amp;C表紙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K437"/>
  <sheetViews>
    <sheetView showGridLines="0" zoomScale="50" zoomScaleNormal="50" zoomScaleSheetLayoutView="50" zoomScalePageLayoutView="30" workbookViewId="0">
      <selection activeCell="K390" sqref="K390:L393"/>
    </sheetView>
  </sheetViews>
  <sheetFormatPr defaultColWidth="9" defaultRowHeight="24" x14ac:dyDescent="0.25"/>
  <cols>
    <col min="1" max="1" width="2.5" style="16" customWidth="1"/>
    <col min="2" max="2" width="4.5" style="3" customWidth="1"/>
    <col min="3" max="3" width="3.625" style="4" customWidth="1"/>
    <col min="4" max="5" width="3.625" style="5" customWidth="1"/>
    <col min="6" max="6" width="4.5" style="18" customWidth="1"/>
    <col min="7" max="7" width="3.875" style="18" customWidth="1"/>
    <col min="8" max="8" width="4.5" style="20" customWidth="1"/>
    <col min="9" max="9" width="39.125" style="21" customWidth="1"/>
    <col min="10" max="10" width="134.625" style="21" customWidth="1"/>
    <col min="11" max="11" width="5.5" style="99" customWidth="1"/>
    <col min="12" max="12" width="10.5" style="10" customWidth="1"/>
    <col min="13" max="25" width="10.5" style="19" customWidth="1"/>
    <col min="26" max="26" width="3.625" style="4" customWidth="1"/>
    <col min="27" max="28" width="3.5" style="281" hidden="1" customWidth="1"/>
    <col min="29" max="29" width="4" style="281" hidden="1" customWidth="1"/>
    <col min="30" max="30" width="4" style="293" hidden="1" customWidth="1"/>
    <col min="31" max="37" width="9" style="4" hidden="1" customWidth="1"/>
    <col min="38" max="16384" width="9" style="4"/>
  </cols>
  <sheetData>
    <row r="1" spans="1:30" ht="12.95" customHeight="1" x14ac:dyDescent="0.25">
      <c r="F1" s="6"/>
      <c r="G1" s="6"/>
      <c r="H1" s="7"/>
      <c r="I1" s="8"/>
      <c r="J1" s="8"/>
      <c r="K1" s="63"/>
      <c r="L1" s="97"/>
      <c r="M1" s="9"/>
      <c r="N1" s="9"/>
      <c r="O1" s="9"/>
      <c r="P1" s="9"/>
      <c r="Q1" s="9"/>
      <c r="R1" s="9"/>
      <c r="S1" s="131"/>
      <c r="T1" s="9"/>
      <c r="U1" s="9"/>
      <c r="V1" s="9"/>
      <c r="W1" s="9"/>
      <c r="X1" s="9"/>
      <c r="Y1" s="9"/>
    </row>
    <row r="2" spans="1:30" ht="83.45" customHeight="1" x14ac:dyDescent="0.25">
      <c r="B2" s="499" t="s">
        <v>543</v>
      </c>
      <c r="C2" s="499"/>
      <c r="D2" s="499"/>
      <c r="E2" s="499"/>
      <c r="F2" s="499"/>
      <c r="G2" s="499"/>
      <c r="H2" s="499"/>
      <c r="I2" s="499"/>
      <c r="J2" s="499"/>
      <c r="K2" s="499"/>
      <c r="L2" s="499"/>
      <c r="M2" s="499"/>
      <c r="N2" s="499"/>
      <c r="O2" s="499"/>
      <c r="P2" s="499"/>
      <c r="Q2" s="499"/>
      <c r="R2" s="935" t="s">
        <v>464</v>
      </c>
      <c r="S2" s="935"/>
      <c r="T2" s="935"/>
      <c r="U2" s="935"/>
      <c r="V2" s="935"/>
      <c r="W2" s="935"/>
      <c r="X2" s="935"/>
      <c r="Y2" s="935"/>
      <c r="Z2" s="26"/>
      <c r="AA2" s="329" t="str">
        <f>CLEAN(B2)</f>
        <v>製品含有化学物質（ＣｉＰ）管理ガイドライン（第4.0版）附属書チェックシート（第4.01版）</v>
      </c>
    </row>
    <row r="3" spans="1:30" ht="36.6" customHeight="1" x14ac:dyDescent="0.25">
      <c r="B3" s="936" t="s">
        <v>421</v>
      </c>
      <c r="C3" s="936"/>
      <c r="D3" s="936"/>
      <c r="E3" s="936"/>
      <c r="F3" s="936"/>
      <c r="G3" s="936"/>
      <c r="H3" s="936"/>
      <c r="I3" s="936"/>
      <c r="J3" s="936"/>
      <c r="K3" s="937"/>
      <c r="L3" s="936"/>
      <c r="M3" s="936"/>
      <c r="N3" s="938" t="s">
        <v>422</v>
      </c>
      <c r="O3" s="938"/>
      <c r="P3" s="938"/>
      <c r="Q3" s="938"/>
      <c r="R3" s="938"/>
      <c r="S3" s="938"/>
      <c r="T3" s="938"/>
      <c r="U3" s="938"/>
      <c r="V3" s="938"/>
      <c r="W3" s="938"/>
      <c r="X3" s="938"/>
      <c r="Y3" s="938"/>
    </row>
    <row r="4" spans="1:30" s="12" customFormat="1" ht="12" customHeight="1" x14ac:dyDescent="0.3">
      <c r="A4" s="22"/>
      <c r="B4" s="936"/>
      <c r="C4" s="936"/>
      <c r="D4" s="936"/>
      <c r="E4" s="936"/>
      <c r="F4" s="936"/>
      <c r="G4" s="936"/>
      <c r="H4" s="936"/>
      <c r="I4" s="936"/>
      <c r="J4" s="936"/>
      <c r="K4" s="937"/>
      <c r="L4" s="936"/>
      <c r="M4" s="936"/>
      <c r="N4" s="11"/>
      <c r="O4" s="11"/>
      <c r="P4" s="11"/>
      <c r="Q4" s="11"/>
      <c r="R4" s="11"/>
      <c r="S4" s="11"/>
      <c r="T4" s="11"/>
      <c r="U4" s="11"/>
      <c r="V4" s="11"/>
      <c r="W4" s="11"/>
      <c r="X4" s="11"/>
      <c r="Y4" s="11"/>
      <c r="AA4" s="281"/>
      <c r="AB4" s="281"/>
      <c r="AC4" s="281"/>
      <c r="AD4" s="294"/>
    </row>
    <row r="5" spans="1:30" s="12" customFormat="1" ht="22.9" customHeight="1" x14ac:dyDescent="0.3">
      <c r="A5" s="22"/>
      <c r="J5" s="34"/>
      <c r="K5" s="62"/>
      <c r="L5" s="705" t="s">
        <v>26</v>
      </c>
      <c r="M5" s="705"/>
      <c r="N5" s="705"/>
      <c r="O5" s="705"/>
      <c r="P5" s="705"/>
      <c r="Q5" s="705"/>
      <c r="R5" s="705"/>
      <c r="S5" s="705"/>
      <c r="T5" s="705"/>
      <c r="U5" s="705"/>
      <c r="V5" s="705"/>
      <c r="AA5" s="281"/>
      <c r="AB5" s="281"/>
      <c r="AC5" s="281"/>
      <c r="AD5" s="294"/>
    </row>
    <row r="6" spans="1:30" s="12" customFormat="1" ht="22.9" customHeight="1" x14ac:dyDescent="0.3">
      <c r="A6" s="22"/>
      <c r="B6" s="530" t="s">
        <v>107</v>
      </c>
      <c r="C6" s="531"/>
      <c r="D6" s="531"/>
      <c r="E6" s="531"/>
      <c r="F6" s="531"/>
      <c r="G6" s="531"/>
      <c r="H6" s="531"/>
      <c r="I6" s="532"/>
      <c r="J6" s="34"/>
      <c r="K6" s="62"/>
      <c r="L6" s="707" t="s">
        <v>0</v>
      </c>
      <c r="M6" s="708"/>
      <c r="N6" s="597" t="s">
        <v>27</v>
      </c>
      <c r="O6" s="530" t="s">
        <v>106</v>
      </c>
      <c r="P6" s="531"/>
      <c r="Q6" s="531"/>
      <c r="R6" s="532"/>
      <c r="S6" s="530" t="s">
        <v>118</v>
      </c>
      <c r="T6" s="531"/>
      <c r="U6" s="531"/>
      <c r="V6" s="532"/>
      <c r="W6" s="125"/>
      <c r="X6" s="125"/>
      <c r="Y6" s="125"/>
      <c r="AA6" s="281"/>
      <c r="AB6" s="281"/>
      <c r="AC6" s="281"/>
      <c r="AD6" s="294"/>
    </row>
    <row r="7" spans="1:30" s="12" customFormat="1" ht="22.9" customHeight="1" x14ac:dyDescent="0.3">
      <c r="A7" s="22"/>
      <c r="B7" s="502" t="s">
        <v>108</v>
      </c>
      <c r="C7" s="502"/>
      <c r="D7" s="502"/>
      <c r="E7" s="541" t="s">
        <v>30</v>
      </c>
      <c r="F7" s="541"/>
      <c r="G7" s="542"/>
      <c r="H7" s="543"/>
      <c r="I7" s="544"/>
      <c r="J7" s="34"/>
      <c r="K7" s="62"/>
      <c r="L7" s="709"/>
      <c r="M7" s="710"/>
      <c r="N7" s="706"/>
      <c r="O7" s="303" t="s">
        <v>2</v>
      </c>
      <c r="P7" s="303" t="s">
        <v>3</v>
      </c>
      <c r="Q7" s="303" t="s">
        <v>4</v>
      </c>
      <c r="R7" s="303" t="s">
        <v>5</v>
      </c>
      <c r="S7" s="303" t="s">
        <v>2</v>
      </c>
      <c r="T7" s="303" t="s">
        <v>3</v>
      </c>
      <c r="U7" s="303" t="s">
        <v>4</v>
      </c>
      <c r="V7" s="303" t="s">
        <v>5</v>
      </c>
      <c r="W7" s="125"/>
      <c r="X7" s="125"/>
      <c r="Y7" s="125"/>
      <c r="AA7" s="281"/>
      <c r="AB7" s="281"/>
      <c r="AC7" s="281"/>
      <c r="AD7" s="294"/>
    </row>
    <row r="8" spans="1:30" s="12" customFormat="1" ht="22.9" customHeight="1" x14ac:dyDescent="0.3">
      <c r="A8" s="22"/>
      <c r="B8" s="502"/>
      <c r="C8" s="502"/>
      <c r="D8" s="502"/>
      <c r="E8" s="541" t="s">
        <v>31</v>
      </c>
      <c r="F8" s="541"/>
      <c r="G8" s="542"/>
      <c r="H8" s="543"/>
      <c r="I8" s="544"/>
      <c r="J8" s="34"/>
      <c r="K8" s="62"/>
      <c r="L8" s="530" t="s">
        <v>185</v>
      </c>
      <c r="M8" s="532"/>
      <c r="N8" s="134">
        <v>44</v>
      </c>
      <c r="O8" s="134">
        <f>SUMPRODUCT(($AE$55:$AE$412="●")*($AI$55:$AI$412=O7))</f>
        <v>0</v>
      </c>
      <c r="P8" s="134">
        <f>SUMPRODUCT(($AE$55:$AE$412="●")*($AI$55:$AI$412=P7))</f>
        <v>0</v>
      </c>
      <c r="Q8" s="134">
        <f>SUMPRODUCT(($AE$55:$AE$412="●")*($AI$55:$AI$412=Q7))</f>
        <v>0</v>
      </c>
      <c r="R8" s="134">
        <f>SUMPRODUCT(($AE$55:$AE$412="●")*($AI$55:$AI$412=R7))</f>
        <v>0</v>
      </c>
      <c r="S8" s="134">
        <f>SUMPRODUCT(($AE$55:$AE$412="●")*($AJ$55:$AJ$412=S7))</f>
        <v>0</v>
      </c>
      <c r="T8" s="134">
        <f>SUMPRODUCT(($AE$55:$AE$412="●")*($AJ$55:$AJ$412=T7))</f>
        <v>0</v>
      </c>
      <c r="U8" s="134">
        <f>SUMPRODUCT(($AE$55:$AE$412="●")*($AJ$55:$AJ$412=U7))</f>
        <v>0</v>
      </c>
      <c r="V8" s="134">
        <f>SUMPRODUCT(($AE$55:$AE$412="●")*($AJ$55:$AJ$412=V7))</f>
        <v>0</v>
      </c>
      <c r="W8" s="125"/>
      <c r="X8" s="125"/>
      <c r="Y8" s="125"/>
      <c r="AA8" s="281"/>
      <c r="AB8" s="281"/>
      <c r="AC8" s="281"/>
      <c r="AD8" s="294"/>
    </row>
    <row r="9" spans="1:30" s="12" customFormat="1" ht="21.75" thickBot="1" x14ac:dyDescent="0.35">
      <c r="A9" s="22"/>
      <c r="B9" s="502" t="s">
        <v>33</v>
      </c>
      <c r="C9" s="502"/>
      <c r="D9" s="502"/>
      <c r="E9" s="541" t="s">
        <v>30</v>
      </c>
      <c r="F9" s="541"/>
      <c r="G9" s="545"/>
      <c r="H9" s="545"/>
      <c r="I9" s="545"/>
      <c r="J9" s="34"/>
      <c r="K9" s="62"/>
      <c r="L9" s="739" t="s">
        <v>186</v>
      </c>
      <c r="M9" s="740"/>
      <c r="N9" s="153">
        <v>13</v>
      </c>
      <c r="O9" s="134">
        <f>SUMPRODUCT(($AF$55:$AF$412="●")*($AI$55:$AI$412=O7))</f>
        <v>0</v>
      </c>
      <c r="P9" s="134">
        <f>SUMPRODUCT(($AF$55:$AF$412="●")*($AI$55:$AI$412=P7))</f>
        <v>0</v>
      </c>
      <c r="Q9" s="134">
        <f>SUMPRODUCT(($AF$55:$AF$412="●")*($AI$55:$AI$412=Q7))</f>
        <v>0</v>
      </c>
      <c r="R9" s="134">
        <f>SUMPRODUCT(($AF$55:$AF$412="●")*($AI$55:$AI$412=R7))</f>
        <v>0</v>
      </c>
      <c r="S9" s="134">
        <f>SUMPRODUCT(($AF$55:$AF$412="●")*($AJ$55:$AJ$412=S7))</f>
        <v>0</v>
      </c>
      <c r="T9" s="134">
        <f>SUMPRODUCT(($AF$55:$AF$412="●")*($AJ$55:$AJ$412=T7))</f>
        <v>0</v>
      </c>
      <c r="U9" s="134">
        <f>SUMPRODUCT(($AF$55:$AF$412="●")*($AJ$55:$AJ$412=U7))</f>
        <v>0</v>
      </c>
      <c r="V9" s="134">
        <f>SUMPRODUCT(($AF$55:$AF$412="●")*($AJ$55:$AJ$412=V7))</f>
        <v>0</v>
      </c>
      <c r="W9" s="125"/>
      <c r="X9" s="125"/>
      <c r="Y9" s="125"/>
      <c r="AA9" s="281"/>
      <c r="AB9" s="281"/>
      <c r="AC9" s="281"/>
      <c r="AD9" s="294"/>
    </row>
    <row r="10" spans="1:30" s="12" customFormat="1" ht="22.9" customHeight="1" thickTop="1" x14ac:dyDescent="0.3">
      <c r="A10" s="22"/>
      <c r="B10" s="502"/>
      <c r="C10" s="502"/>
      <c r="D10" s="502"/>
      <c r="E10" s="541" t="s">
        <v>31</v>
      </c>
      <c r="F10" s="541"/>
      <c r="G10" s="545"/>
      <c r="H10" s="545"/>
      <c r="I10" s="545"/>
      <c r="J10" s="34"/>
      <c r="K10" s="62"/>
      <c r="L10" s="957" t="s">
        <v>35</v>
      </c>
      <c r="M10" s="958"/>
      <c r="N10" s="154">
        <f>+SUM(N8:N9)</f>
        <v>57</v>
      </c>
      <c r="O10" s="154">
        <f t="shared" ref="O10:V10" si="0">+SUM(O8:O9)</f>
        <v>0</v>
      </c>
      <c r="P10" s="154">
        <f t="shared" si="0"/>
        <v>0</v>
      </c>
      <c r="Q10" s="154">
        <f t="shared" si="0"/>
        <v>0</v>
      </c>
      <c r="R10" s="154">
        <f t="shared" si="0"/>
        <v>0</v>
      </c>
      <c r="S10" s="154">
        <f t="shared" si="0"/>
        <v>0</v>
      </c>
      <c r="T10" s="154">
        <f t="shared" si="0"/>
        <v>0</v>
      </c>
      <c r="U10" s="154">
        <f t="shared" si="0"/>
        <v>0</v>
      </c>
      <c r="V10" s="154">
        <f t="shared" si="0"/>
        <v>0</v>
      </c>
      <c r="W10" s="125"/>
      <c r="X10" s="125"/>
      <c r="Y10" s="125"/>
      <c r="AA10" s="281"/>
      <c r="AB10" s="281"/>
      <c r="AC10" s="281"/>
      <c r="AD10" s="294"/>
    </row>
    <row r="11" spans="1:30" s="12" customFormat="1" ht="22.9" customHeight="1" x14ac:dyDescent="0.3">
      <c r="A11" s="22"/>
      <c r="B11" s="541" t="s">
        <v>423</v>
      </c>
      <c r="C11" s="541"/>
      <c r="D11" s="541"/>
      <c r="E11" s="541"/>
      <c r="F11" s="541"/>
      <c r="G11" s="546"/>
      <c r="H11" s="546"/>
      <c r="I11" s="546"/>
      <c r="J11" s="34"/>
      <c r="K11" s="62"/>
      <c r="L11" s="738" t="s">
        <v>381</v>
      </c>
      <c r="M11" s="738"/>
      <c r="N11" s="738"/>
      <c r="O11" s="738"/>
      <c r="P11" s="738"/>
      <c r="Q11" s="738"/>
      <c r="R11" s="738"/>
      <c r="S11" s="738"/>
      <c r="T11" s="738"/>
      <c r="U11" s="738"/>
      <c r="V11" s="738"/>
      <c r="W11" s="105"/>
      <c r="X11" s="105"/>
      <c r="Y11" s="105"/>
      <c r="AA11" s="281"/>
      <c r="AB11" s="281"/>
      <c r="AC11" s="281"/>
      <c r="AD11" s="294"/>
    </row>
    <row r="12" spans="1:30" s="12" customFormat="1" ht="22.9" customHeight="1" x14ac:dyDescent="0.3">
      <c r="A12" s="48"/>
      <c r="J12" s="34"/>
      <c r="K12" s="62"/>
      <c r="L12" s="707" t="s">
        <v>0</v>
      </c>
      <c r="M12" s="708"/>
      <c r="N12" s="597" t="s">
        <v>27</v>
      </c>
      <c r="O12" s="530" t="s">
        <v>106</v>
      </c>
      <c r="P12" s="531"/>
      <c r="Q12" s="531"/>
      <c r="R12" s="532"/>
      <c r="S12" s="530" t="s">
        <v>118</v>
      </c>
      <c r="T12" s="531"/>
      <c r="U12" s="531"/>
      <c r="V12" s="532"/>
      <c r="W12" s="9"/>
      <c r="X12" s="9"/>
      <c r="Y12" s="9"/>
      <c r="AA12" s="281"/>
      <c r="AB12" s="281"/>
      <c r="AC12" s="281"/>
      <c r="AD12" s="294"/>
    </row>
    <row r="13" spans="1:30" s="12" customFormat="1" ht="22.9" customHeight="1" x14ac:dyDescent="0.3">
      <c r="A13" s="48"/>
      <c r="B13" s="530" t="s">
        <v>28</v>
      </c>
      <c r="C13" s="531"/>
      <c r="D13" s="531"/>
      <c r="E13" s="531"/>
      <c r="F13" s="531"/>
      <c r="G13" s="531"/>
      <c r="H13" s="531"/>
      <c r="I13" s="532"/>
      <c r="J13" s="34"/>
      <c r="K13" s="62"/>
      <c r="L13" s="709"/>
      <c r="M13" s="710"/>
      <c r="N13" s="706"/>
      <c r="O13" s="303" t="s">
        <v>2</v>
      </c>
      <c r="P13" s="303" t="s">
        <v>3</v>
      </c>
      <c r="Q13" s="303" t="s">
        <v>4</v>
      </c>
      <c r="R13" s="303" t="s">
        <v>5</v>
      </c>
      <c r="S13" s="303" t="s">
        <v>2</v>
      </c>
      <c r="T13" s="303" t="s">
        <v>3</v>
      </c>
      <c r="U13" s="303" t="s">
        <v>4</v>
      </c>
      <c r="V13" s="303" t="s">
        <v>5</v>
      </c>
      <c r="W13" s="11"/>
      <c r="X13" s="11"/>
      <c r="Y13" s="11"/>
      <c r="AA13" s="281"/>
      <c r="AB13" s="281"/>
      <c r="AC13" s="281"/>
      <c r="AD13" s="294"/>
    </row>
    <row r="14" spans="1:30" s="12" customFormat="1" ht="22.9" customHeight="1" x14ac:dyDescent="0.3">
      <c r="A14" s="48"/>
      <c r="B14" s="502" t="s">
        <v>108</v>
      </c>
      <c r="C14" s="502"/>
      <c r="D14" s="502"/>
      <c r="E14" s="502"/>
      <c r="F14" s="502"/>
      <c r="G14" s="547"/>
      <c r="H14" s="547"/>
      <c r="I14" s="547"/>
      <c r="J14" s="34"/>
      <c r="K14" s="62"/>
      <c r="L14" s="530" t="s">
        <v>194</v>
      </c>
      <c r="M14" s="532"/>
      <c r="N14" s="134">
        <f>COUNTIF($AG$55:$AG$412,"●")</f>
        <v>0</v>
      </c>
      <c r="O14" s="134">
        <f>SUMPRODUCT(($AG$55:$AG$412="●")*($AI$55:$AI$412=O13))</f>
        <v>0</v>
      </c>
      <c r="P14" s="134">
        <f>SUMPRODUCT(($AG$55:$AG$412="●")*($AI$55:$AI$412=P13))</f>
        <v>0</v>
      </c>
      <c r="Q14" s="134">
        <f>SUMPRODUCT(($AG$55:$AG$412="●")*($AI$55:$AI$412=Q13))</f>
        <v>0</v>
      </c>
      <c r="R14" s="134">
        <f>SUMPRODUCT(($AG$55:$AG$412="●")*($AI$55:$AI$412=R13))</f>
        <v>0</v>
      </c>
      <c r="S14" s="134">
        <f>SUMPRODUCT(($AG$55:$AG$412="●")*($AJ$55:$AJ$412=S13))</f>
        <v>0</v>
      </c>
      <c r="T14" s="134">
        <f>SUMPRODUCT(($AG$55:$AG$412="●")*($AJ$55:$AJ$412=T13))</f>
        <v>0</v>
      </c>
      <c r="U14" s="134">
        <f>SUMPRODUCT(($AG$55:$AG$412="●")*($AJ$55:$AJ$412=U13))</f>
        <v>0</v>
      </c>
      <c r="V14" s="134">
        <f>SUMPRODUCT(($AG$55:$AG$412="●")*($AJ$55:$AJ$412=V13))</f>
        <v>0</v>
      </c>
      <c r="W14" s="11"/>
      <c r="X14" s="11"/>
      <c r="Y14" s="11"/>
      <c r="AA14" s="281"/>
      <c r="AB14" s="281"/>
      <c r="AC14" s="281"/>
      <c r="AD14" s="294"/>
    </row>
    <row r="15" spans="1:30" s="12" customFormat="1" ht="22.9" customHeight="1" x14ac:dyDescent="0.3">
      <c r="A15" s="48"/>
      <c r="B15" s="502" t="s">
        <v>169</v>
      </c>
      <c r="C15" s="502"/>
      <c r="D15" s="502"/>
      <c r="E15" s="502"/>
      <c r="F15" s="502"/>
      <c r="G15" s="548"/>
      <c r="H15" s="549"/>
      <c r="I15" s="550"/>
      <c r="J15" s="52"/>
      <c r="K15" s="62"/>
      <c r="L15" s="502" t="s">
        <v>111</v>
      </c>
      <c r="M15" s="502"/>
      <c r="N15" s="489" t="s">
        <v>112</v>
      </c>
      <c r="O15" s="554">
        <f>IFERROR(O14/SUM($O14:$Q14),0)</f>
        <v>0</v>
      </c>
      <c r="P15" s="554">
        <f t="shared" ref="P15:Q15" si="1">IFERROR(P14/SUM($O14:$Q14),0)</f>
        <v>0</v>
      </c>
      <c r="Q15" s="554">
        <f t="shared" si="1"/>
        <v>0</v>
      </c>
      <c r="R15" s="489" t="s">
        <v>112</v>
      </c>
      <c r="S15" s="554">
        <f>IFERROR(S14/SUM($S14:$U14),0)</f>
        <v>0</v>
      </c>
      <c r="T15" s="554">
        <f t="shared" ref="T15:U15" si="2">IFERROR(T14/SUM($S14:$U14),0)</f>
        <v>0</v>
      </c>
      <c r="U15" s="554">
        <f t="shared" si="2"/>
        <v>0</v>
      </c>
      <c r="V15" s="489" t="s">
        <v>112</v>
      </c>
      <c r="W15" s="11"/>
      <c r="X15" s="11"/>
      <c r="Y15" s="11"/>
      <c r="AA15" s="281"/>
      <c r="AB15" s="281"/>
      <c r="AC15" s="281"/>
      <c r="AD15" s="294"/>
    </row>
    <row r="16" spans="1:30" s="12" customFormat="1" ht="22.9" customHeight="1" x14ac:dyDescent="0.3">
      <c r="A16" s="48"/>
      <c r="B16" s="502" t="s">
        <v>170</v>
      </c>
      <c r="C16" s="502"/>
      <c r="D16" s="502"/>
      <c r="E16" s="502"/>
      <c r="F16" s="502"/>
      <c r="G16" s="548"/>
      <c r="H16" s="549"/>
      <c r="I16" s="550"/>
      <c r="J16" s="34"/>
      <c r="K16" s="62"/>
      <c r="L16" s="502"/>
      <c r="M16" s="502"/>
      <c r="N16" s="489"/>
      <c r="O16" s="554"/>
      <c r="P16" s="554"/>
      <c r="Q16" s="554"/>
      <c r="R16" s="489"/>
      <c r="S16" s="554"/>
      <c r="T16" s="554"/>
      <c r="U16" s="554"/>
      <c r="V16" s="489"/>
      <c r="AA16" s="281"/>
      <c r="AB16" s="281"/>
      <c r="AC16" s="281"/>
      <c r="AD16" s="294"/>
    </row>
    <row r="17" spans="1:30" s="12" customFormat="1" ht="23.45" customHeight="1" x14ac:dyDescent="0.3">
      <c r="A17" s="22"/>
      <c r="B17" s="555" t="s">
        <v>171</v>
      </c>
      <c r="C17" s="556"/>
      <c r="D17" s="556"/>
      <c r="E17" s="556"/>
      <c r="F17" s="557"/>
      <c r="G17" s="548"/>
      <c r="H17" s="549"/>
      <c r="I17" s="550"/>
      <c r="J17" s="34"/>
      <c r="K17" s="62"/>
      <c r="L17" s="500" t="s">
        <v>424</v>
      </c>
      <c r="M17" s="501"/>
      <c r="N17" s="501"/>
      <c r="O17" s="501"/>
      <c r="P17" s="501"/>
      <c r="Q17" s="501"/>
      <c r="R17" s="501"/>
      <c r="S17" s="501"/>
      <c r="T17" s="501"/>
      <c r="U17" s="501"/>
      <c r="V17" s="501"/>
      <c r="W17" s="501"/>
      <c r="X17" s="501"/>
      <c r="Y17" s="501"/>
      <c r="AA17" s="281"/>
      <c r="AB17" s="281"/>
      <c r="AC17" s="281"/>
      <c r="AD17" s="294"/>
    </row>
    <row r="18" spans="1:30" s="12" customFormat="1" ht="23.45" customHeight="1" x14ac:dyDescent="0.3">
      <c r="A18" s="22"/>
      <c r="B18" s="530" t="s">
        <v>37</v>
      </c>
      <c r="C18" s="531"/>
      <c r="D18" s="531"/>
      <c r="E18" s="531"/>
      <c r="F18" s="532"/>
      <c r="G18" s="551"/>
      <c r="H18" s="552"/>
      <c r="I18" s="553"/>
      <c r="J18" s="34"/>
      <c r="K18" s="62"/>
      <c r="L18" s="711" t="s">
        <v>109</v>
      </c>
      <c r="M18" s="711"/>
      <c r="N18" s="711"/>
      <c r="O18" s="711"/>
      <c r="P18" s="711"/>
      <c r="Q18" s="711"/>
      <c r="R18" s="711"/>
      <c r="S18" s="711" t="s">
        <v>110</v>
      </c>
      <c r="T18" s="711"/>
      <c r="U18" s="711"/>
      <c r="V18" s="711"/>
      <c r="W18" s="711"/>
      <c r="X18" s="711"/>
      <c r="Y18" s="711"/>
      <c r="AA18" s="281"/>
      <c r="AB18" s="281"/>
      <c r="AC18" s="281"/>
      <c r="AD18" s="294"/>
    </row>
    <row r="19" spans="1:30" s="12" customFormat="1" ht="23.45" customHeight="1" x14ac:dyDescent="0.3">
      <c r="A19" s="22"/>
      <c r="J19" s="34"/>
      <c r="K19" s="62"/>
      <c r="L19" s="490"/>
      <c r="M19" s="491"/>
      <c r="N19" s="491"/>
      <c r="O19" s="491"/>
      <c r="P19" s="491"/>
      <c r="Q19" s="491"/>
      <c r="R19" s="492"/>
      <c r="S19" s="490"/>
      <c r="T19" s="491"/>
      <c r="U19" s="491"/>
      <c r="V19" s="491"/>
      <c r="W19" s="491"/>
      <c r="X19" s="491"/>
      <c r="Y19" s="492"/>
      <c r="AA19" s="281"/>
      <c r="AB19" s="281"/>
      <c r="AC19" s="281"/>
      <c r="AD19" s="294"/>
    </row>
    <row r="20" spans="1:30" s="12" customFormat="1" ht="22.9" customHeight="1" x14ac:dyDescent="0.3">
      <c r="A20" s="22"/>
      <c r="J20" s="34"/>
      <c r="K20" s="62"/>
      <c r="L20" s="493"/>
      <c r="M20" s="494"/>
      <c r="N20" s="494"/>
      <c r="O20" s="494"/>
      <c r="P20" s="494"/>
      <c r="Q20" s="494"/>
      <c r="R20" s="495"/>
      <c r="S20" s="493"/>
      <c r="T20" s="494"/>
      <c r="U20" s="494"/>
      <c r="V20" s="494"/>
      <c r="W20" s="494"/>
      <c r="X20" s="494"/>
      <c r="Y20" s="495"/>
      <c r="AA20" s="281"/>
      <c r="AB20" s="281"/>
      <c r="AC20" s="281"/>
      <c r="AD20" s="294"/>
    </row>
    <row r="21" spans="1:30" s="12" customFormat="1" ht="23.45" customHeight="1" x14ac:dyDescent="0.3">
      <c r="A21" s="22"/>
      <c r="J21" s="34"/>
      <c r="K21" s="62"/>
      <c r="L21" s="493"/>
      <c r="M21" s="494"/>
      <c r="N21" s="494"/>
      <c r="O21" s="494"/>
      <c r="P21" s="494"/>
      <c r="Q21" s="494"/>
      <c r="R21" s="495"/>
      <c r="S21" s="493"/>
      <c r="T21" s="494"/>
      <c r="U21" s="494"/>
      <c r="V21" s="494"/>
      <c r="W21" s="494"/>
      <c r="X21" s="494"/>
      <c r="Y21" s="495"/>
      <c r="AA21" s="281"/>
      <c r="AB21" s="281"/>
      <c r="AC21" s="281"/>
      <c r="AD21" s="294"/>
    </row>
    <row r="22" spans="1:30" s="12" customFormat="1" ht="23.45" customHeight="1" x14ac:dyDescent="0.3">
      <c r="A22" s="22"/>
      <c r="J22" s="34"/>
      <c r="K22" s="62"/>
      <c r="L22" s="496"/>
      <c r="M22" s="497"/>
      <c r="N22" s="497"/>
      <c r="O22" s="497"/>
      <c r="P22" s="497"/>
      <c r="Q22" s="497"/>
      <c r="R22" s="498"/>
      <c r="S22" s="743"/>
      <c r="T22" s="744"/>
      <c r="U22" s="744"/>
      <c r="V22" s="744"/>
      <c r="W22" s="744"/>
      <c r="X22" s="744"/>
      <c r="Y22" s="745"/>
      <c r="AA22" s="281"/>
      <c r="AB22" s="281"/>
      <c r="AC22" s="281"/>
      <c r="AD22" s="294"/>
    </row>
    <row r="23" spans="1:30" s="48" customFormat="1" ht="24.6" customHeight="1" x14ac:dyDescent="0.3">
      <c r="A23" s="22"/>
      <c r="D23" s="325"/>
      <c r="E23" s="325"/>
      <c r="F23" s="325"/>
      <c r="G23" s="325"/>
      <c r="H23" s="325"/>
      <c r="I23" s="325"/>
      <c r="J23" s="325"/>
      <c r="K23" s="62"/>
      <c r="AA23" s="282"/>
      <c r="AB23" s="282"/>
      <c r="AC23" s="282"/>
      <c r="AD23" s="295"/>
    </row>
    <row r="24" spans="1:30" s="12" customFormat="1" ht="25.9" customHeight="1" x14ac:dyDescent="0.3">
      <c r="A24" s="22"/>
      <c r="B24" s="100"/>
      <c r="C24" s="933" t="s">
        <v>113</v>
      </c>
      <c r="D24" s="934"/>
      <c r="E24" s="934"/>
      <c r="F24" s="934"/>
      <c r="G24" s="934"/>
      <c r="H24" s="934"/>
      <c r="I24" s="324"/>
      <c r="J24" s="324"/>
      <c r="K24" s="324"/>
      <c r="L24" s="324"/>
      <c r="M24" s="324"/>
      <c r="N24" s="324"/>
      <c r="O24" s="324"/>
      <c r="P24" s="324"/>
      <c r="Q24" s="324"/>
      <c r="R24" s="324"/>
      <c r="S24" s="324"/>
      <c r="T24" s="324"/>
      <c r="U24" s="324"/>
      <c r="V24" s="324"/>
      <c r="W24" s="50"/>
      <c r="X24" s="50"/>
      <c r="Y24" s="50"/>
      <c r="AA24" s="281">
        <v>1</v>
      </c>
      <c r="AB24" s="281"/>
      <c r="AC24" s="281"/>
      <c r="AD24" s="294"/>
    </row>
    <row r="25" spans="1:30" s="12" customFormat="1" ht="70.900000000000006" customHeight="1" x14ac:dyDescent="0.3">
      <c r="A25" s="22"/>
      <c r="B25" s="100"/>
      <c r="C25" s="530" t="s">
        <v>114</v>
      </c>
      <c r="D25" s="531"/>
      <c r="E25" s="531"/>
      <c r="F25" s="531"/>
      <c r="G25" s="531"/>
      <c r="H25" s="532"/>
      <c r="I25" s="735" t="s">
        <v>486</v>
      </c>
      <c r="J25" s="736"/>
      <c r="K25" s="736"/>
      <c r="L25" s="736"/>
      <c r="M25" s="736"/>
      <c r="N25" s="736"/>
      <c r="O25" s="736"/>
      <c r="P25" s="736"/>
      <c r="Q25" s="736"/>
      <c r="R25" s="736"/>
      <c r="S25" s="736"/>
      <c r="T25" s="736"/>
      <c r="U25" s="736"/>
      <c r="V25" s="737"/>
      <c r="W25" s="50"/>
      <c r="X25" s="50"/>
      <c r="Y25" s="50"/>
      <c r="AA25" s="281">
        <v>1</v>
      </c>
      <c r="AB25" s="281"/>
      <c r="AC25" s="281"/>
      <c r="AD25" s="294"/>
    </row>
    <row r="26" spans="1:30" s="12" customFormat="1" ht="30" customHeight="1" x14ac:dyDescent="0.3">
      <c r="A26" s="22"/>
      <c r="B26" s="100"/>
      <c r="C26" s="707" t="s">
        <v>115</v>
      </c>
      <c r="D26" s="922"/>
      <c r="E26" s="922"/>
      <c r="F26" s="922"/>
      <c r="G26" s="922"/>
      <c r="H26" s="708"/>
      <c r="I26" s="927" t="s">
        <v>485</v>
      </c>
      <c r="J26" s="928"/>
      <c r="K26" s="928"/>
      <c r="L26" s="928"/>
      <c r="M26" s="928"/>
      <c r="N26" s="928"/>
      <c r="O26" s="928"/>
      <c r="P26" s="928"/>
      <c r="Q26" s="928"/>
      <c r="R26" s="928"/>
      <c r="S26" s="928"/>
      <c r="T26" s="928"/>
      <c r="U26" s="928"/>
      <c r="V26" s="929"/>
      <c r="W26" s="50"/>
      <c r="X26" s="50"/>
      <c r="Y26" s="50"/>
      <c r="AA26" s="281">
        <v>1</v>
      </c>
      <c r="AB26" s="281"/>
      <c r="AC26" s="281"/>
      <c r="AD26" s="294"/>
    </row>
    <row r="27" spans="1:30" s="12" customFormat="1" ht="48" customHeight="1" x14ac:dyDescent="0.3">
      <c r="A27" s="22"/>
      <c r="B27" s="100"/>
      <c r="C27" s="923"/>
      <c r="D27" s="924"/>
      <c r="E27" s="924"/>
      <c r="F27" s="924"/>
      <c r="G27" s="924"/>
      <c r="H27" s="925"/>
      <c r="I27" s="930"/>
      <c r="J27" s="931"/>
      <c r="K27" s="931"/>
      <c r="L27" s="931"/>
      <c r="M27" s="931"/>
      <c r="N27" s="931"/>
      <c r="O27" s="931"/>
      <c r="P27" s="931"/>
      <c r="Q27" s="931"/>
      <c r="R27" s="931"/>
      <c r="S27" s="931"/>
      <c r="T27" s="931"/>
      <c r="U27" s="931"/>
      <c r="V27" s="932"/>
      <c r="W27" s="50"/>
      <c r="X27" s="50"/>
      <c r="Y27" s="50"/>
      <c r="AA27" s="281">
        <v>1</v>
      </c>
      <c r="AB27" s="281"/>
      <c r="AC27" s="281"/>
      <c r="AD27" s="294"/>
    </row>
    <row r="28" spans="1:30" s="12" customFormat="1" ht="19.899999999999999" customHeight="1" x14ac:dyDescent="0.3">
      <c r="A28" s="22"/>
      <c r="B28" s="100"/>
      <c r="C28" s="923"/>
      <c r="D28" s="924"/>
      <c r="E28" s="924"/>
      <c r="F28" s="924"/>
      <c r="G28" s="924"/>
      <c r="H28" s="925"/>
      <c r="I28" s="959" t="s">
        <v>116</v>
      </c>
      <c r="J28" s="960"/>
      <c r="K28" s="961"/>
      <c r="L28" s="960"/>
      <c r="M28" s="960"/>
      <c r="N28" s="960"/>
      <c r="O28" s="960"/>
      <c r="P28" s="960"/>
      <c r="Q28" s="960"/>
      <c r="R28" s="960"/>
      <c r="S28" s="960"/>
      <c r="T28" s="960"/>
      <c r="U28" s="960"/>
      <c r="V28" s="962"/>
      <c r="W28" s="50"/>
      <c r="X28" s="50"/>
      <c r="Y28" s="50"/>
      <c r="AA28" s="281">
        <v>1</v>
      </c>
      <c r="AB28" s="281"/>
      <c r="AC28" s="281"/>
      <c r="AD28" s="294"/>
    </row>
    <row r="29" spans="1:30" s="12" customFormat="1" ht="60" customHeight="1" x14ac:dyDescent="0.3">
      <c r="A29" s="22"/>
      <c r="B29" s="100"/>
      <c r="C29" s="923"/>
      <c r="D29" s="924"/>
      <c r="E29" s="924"/>
      <c r="F29" s="924"/>
      <c r="G29" s="924"/>
      <c r="H29" s="925"/>
      <c r="I29" s="945" t="s">
        <v>349</v>
      </c>
      <c r="J29" s="946"/>
      <c r="K29" s="947"/>
      <c r="L29" s="946"/>
      <c r="M29" s="946"/>
      <c r="N29" s="946"/>
      <c r="O29" s="946"/>
      <c r="P29" s="946"/>
      <c r="Q29" s="946"/>
      <c r="R29" s="946"/>
      <c r="S29" s="946"/>
      <c r="T29" s="946"/>
      <c r="U29" s="946"/>
      <c r="V29" s="948"/>
      <c r="W29" s="50"/>
      <c r="X29" s="50"/>
      <c r="Y29" s="50"/>
      <c r="AA29" s="281">
        <v>1</v>
      </c>
      <c r="AB29" s="281"/>
      <c r="AC29" s="281"/>
      <c r="AD29" s="294"/>
    </row>
    <row r="30" spans="1:30" s="12" customFormat="1" ht="45" customHeight="1" x14ac:dyDescent="0.3">
      <c r="A30" s="22"/>
      <c r="B30" s="100"/>
      <c r="C30" s="923"/>
      <c r="D30" s="924"/>
      <c r="E30" s="924"/>
      <c r="F30" s="924"/>
      <c r="G30" s="924"/>
      <c r="H30" s="925"/>
      <c r="I30" s="945" t="s">
        <v>393</v>
      </c>
      <c r="J30" s="946"/>
      <c r="K30" s="947"/>
      <c r="L30" s="946"/>
      <c r="M30" s="946"/>
      <c r="N30" s="946"/>
      <c r="O30" s="946"/>
      <c r="P30" s="946"/>
      <c r="Q30" s="946"/>
      <c r="R30" s="946"/>
      <c r="S30" s="946"/>
      <c r="T30" s="946"/>
      <c r="U30" s="946"/>
      <c r="V30" s="948"/>
      <c r="W30" s="50"/>
      <c r="X30" s="50"/>
      <c r="Y30" s="50"/>
      <c r="AA30" s="281">
        <v>1</v>
      </c>
      <c r="AB30" s="281"/>
      <c r="AC30" s="281"/>
      <c r="AD30" s="294"/>
    </row>
    <row r="31" spans="1:30" s="12" customFormat="1" ht="93" customHeight="1" x14ac:dyDescent="0.3">
      <c r="A31" s="22"/>
      <c r="B31" s="100"/>
      <c r="C31" s="709"/>
      <c r="D31" s="926"/>
      <c r="E31" s="926"/>
      <c r="F31" s="926"/>
      <c r="G31" s="926"/>
      <c r="H31" s="710"/>
      <c r="I31" s="952" t="s">
        <v>534</v>
      </c>
      <c r="J31" s="953"/>
      <c r="K31" s="953"/>
      <c r="L31" s="953"/>
      <c r="M31" s="953"/>
      <c r="N31" s="953"/>
      <c r="O31" s="953"/>
      <c r="P31" s="953"/>
      <c r="Q31" s="953"/>
      <c r="R31" s="953"/>
      <c r="S31" s="953"/>
      <c r="T31" s="953"/>
      <c r="U31" s="953"/>
      <c r="V31" s="954"/>
      <c r="W31" s="50"/>
      <c r="X31" s="50"/>
      <c r="Y31" s="50"/>
      <c r="AA31" s="281">
        <v>1</v>
      </c>
      <c r="AB31" s="281"/>
      <c r="AC31" s="281"/>
      <c r="AD31" s="294"/>
    </row>
    <row r="32" spans="1:30" s="12" customFormat="1" ht="60" customHeight="1" x14ac:dyDescent="0.3">
      <c r="A32" s="22"/>
      <c r="B32" s="100"/>
      <c r="C32" s="530" t="s">
        <v>195</v>
      </c>
      <c r="D32" s="531"/>
      <c r="E32" s="531"/>
      <c r="F32" s="531"/>
      <c r="G32" s="531"/>
      <c r="H32" s="532"/>
      <c r="I32" s="526" t="s">
        <v>196</v>
      </c>
      <c r="J32" s="527"/>
      <c r="K32" s="528"/>
      <c r="L32" s="527"/>
      <c r="M32" s="527"/>
      <c r="N32" s="527"/>
      <c r="O32" s="527"/>
      <c r="P32" s="527"/>
      <c r="Q32" s="527"/>
      <c r="R32" s="527"/>
      <c r="S32" s="527"/>
      <c r="T32" s="527"/>
      <c r="U32" s="527"/>
      <c r="V32" s="529"/>
      <c r="W32" s="50"/>
      <c r="X32" s="50"/>
      <c r="Y32" s="50"/>
      <c r="AA32" s="281">
        <v>1</v>
      </c>
      <c r="AB32" s="281"/>
      <c r="AC32" s="281"/>
      <c r="AD32" s="294"/>
    </row>
    <row r="33" spans="1:30" s="12" customFormat="1" ht="41.45" customHeight="1" x14ac:dyDescent="0.3">
      <c r="A33" s="22"/>
      <c r="B33" s="100"/>
      <c r="C33" s="530" t="s">
        <v>117</v>
      </c>
      <c r="D33" s="531"/>
      <c r="E33" s="531"/>
      <c r="F33" s="531"/>
      <c r="G33" s="531"/>
      <c r="H33" s="532"/>
      <c r="I33" s="526" t="s">
        <v>502</v>
      </c>
      <c r="J33" s="527"/>
      <c r="K33" s="528"/>
      <c r="L33" s="527"/>
      <c r="M33" s="527"/>
      <c r="N33" s="527"/>
      <c r="O33" s="527"/>
      <c r="P33" s="527"/>
      <c r="Q33" s="527"/>
      <c r="R33" s="527"/>
      <c r="S33" s="527"/>
      <c r="T33" s="527"/>
      <c r="U33" s="527"/>
      <c r="V33" s="529"/>
      <c r="W33" s="50"/>
      <c r="X33" s="50"/>
      <c r="Y33" s="50"/>
      <c r="AA33" s="281">
        <v>1</v>
      </c>
      <c r="AB33" s="281"/>
      <c r="AC33" s="281"/>
      <c r="AD33" s="294"/>
    </row>
    <row r="34" spans="1:30" s="12" customFormat="1" ht="35.450000000000003" customHeight="1" x14ac:dyDescent="0.3">
      <c r="A34" s="22"/>
      <c r="B34" s="100"/>
      <c r="C34" s="530" t="s">
        <v>119</v>
      </c>
      <c r="D34" s="531"/>
      <c r="E34" s="531"/>
      <c r="F34" s="531"/>
      <c r="G34" s="531"/>
      <c r="H34" s="532"/>
      <c r="I34" s="526" t="s">
        <v>531</v>
      </c>
      <c r="J34" s="527"/>
      <c r="K34" s="528"/>
      <c r="L34" s="527"/>
      <c r="M34" s="527"/>
      <c r="N34" s="527"/>
      <c r="O34" s="527"/>
      <c r="P34" s="527"/>
      <c r="Q34" s="527"/>
      <c r="R34" s="527"/>
      <c r="S34" s="527"/>
      <c r="T34" s="527"/>
      <c r="U34" s="527"/>
      <c r="V34" s="529"/>
      <c r="W34" s="50"/>
      <c r="X34" s="50"/>
      <c r="Y34" s="50"/>
      <c r="AA34" s="281">
        <v>1</v>
      </c>
      <c r="AB34" s="281"/>
      <c r="AC34" s="281"/>
      <c r="AD34" s="294"/>
    </row>
    <row r="35" spans="1:30" s="12" customFormat="1" ht="22.9" customHeight="1" x14ac:dyDescent="0.3">
      <c r="A35" s="22"/>
      <c r="B35" s="100"/>
      <c r="C35" s="10"/>
      <c r="D35" s="10"/>
      <c r="E35" s="10"/>
      <c r="F35" s="10"/>
      <c r="G35" s="10"/>
      <c r="H35" s="10"/>
      <c r="I35" s="10"/>
      <c r="J35" s="10"/>
      <c r="K35" s="63"/>
      <c r="L35" s="130"/>
      <c r="M35" s="101"/>
      <c r="N35" s="101"/>
      <c r="O35" s="101"/>
      <c r="P35" s="101"/>
      <c r="Q35" s="101"/>
      <c r="R35" s="101"/>
      <c r="S35" s="105"/>
      <c r="T35" s="105"/>
      <c r="U35" s="105"/>
      <c r="V35" s="105"/>
      <c r="W35" s="50"/>
      <c r="X35" s="50"/>
      <c r="Y35" s="50"/>
      <c r="AA35" s="281">
        <v>1</v>
      </c>
      <c r="AB35" s="281"/>
      <c r="AC35" s="281"/>
      <c r="AD35" s="294"/>
    </row>
    <row r="36" spans="1:30" s="12" customFormat="1" ht="22.9" customHeight="1" x14ac:dyDescent="0.3">
      <c r="A36" s="22"/>
      <c r="B36" s="100"/>
      <c r="C36" s="533" t="s">
        <v>120</v>
      </c>
      <c r="D36" s="533"/>
      <c r="E36" s="533"/>
      <c r="F36" s="533"/>
      <c r="G36" s="533"/>
      <c r="H36" s="533"/>
      <c r="I36" s="533"/>
      <c r="J36" s="533"/>
      <c r="K36" s="534"/>
      <c r="L36" s="533"/>
      <c r="M36" s="533"/>
      <c r="N36" s="533"/>
      <c r="O36" s="533"/>
      <c r="P36" s="533"/>
      <c r="Q36" s="533"/>
      <c r="R36" s="533"/>
      <c r="S36" s="533"/>
      <c r="T36" s="533"/>
      <c r="U36" s="533"/>
      <c r="V36" s="533"/>
      <c r="W36" s="50"/>
      <c r="X36" s="50"/>
      <c r="Y36" s="50"/>
      <c r="AA36" s="281">
        <v>1</v>
      </c>
      <c r="AB36" s="281"/>
      <c r="AC36" s="281"/>
      <c r="AD36" s="294"/>
    </row>
    <row r="37" spans="1:30" s="12" customFormat="1" ht="44.45" customHeight="1" x14ac:dyDescent="0.3">
      <c r="A37" s="22"/>
      <c r="B37" s="100"/>
      <c r="C37" s="533" t="s">
        <v>536</v>
      </c>
      <c r="D37" s="533"/>
      <c r="E37" s="533"/>
      <c r="F37" s="533"/>
      <c r="G37" s="533"/>
      <c r="H37" s="533"/>
      <c r="I37" s="533"/>
      <c r="J37" s="533"/>
      <c r="K37" s="534"/>
      <c r="L37" s="533"/>
      <c r="M37" s="533"/>
      <c r="N37" s="533"/>
      <c r="O37" s="533"/>
      <c r="P37" s="533"/>
      <c r="Q37" s="533"/>
      <c r="R37" s="533"/>
      <c r="S37" s="533"/>
      <c r="T37" s="533"/>
      <c r="U37" s="533"/>
      <c r="V37" s="533"/>
      <c r="W37" s="50"/>
      <c r="X37" s="50"/>
      <c r="Y37" s="50"/>
      <c r="AA37" s="281">
        <v>1</v>
      </c>
      <c r="AB37" s="281"/>
      <c r="AC37" s="281"/>
      <c r="AD37" s="294"/>
    </row>
    <row r="38" spans="1:30" s="12" customFormat="1" ht="22.9" customHeight="1" x14ac:dyDescent="0.3">
      <c r="A38" s="22"/>
      <c r="B38" s="100"/>
      <c r="C38" s="955" t="s">
        <v>197</v>
      </c>
      <c r="D38" s="955"/>
      <c r="E38" s="955"/>
      <c r="F38" s="955"/>
      <c r="G38" s="955"/>
      <c r="H38" s="955"/>
      <c r="I38" s="955"/>
      <c r="J38" s="955"/>
      <c r="K38" s="956"/>
      <c r="L38" s="955"/>
      <c r="M38" s="955"/>
      <c r="N38" s="955"/>
      <c r="O38" s="955"/>
      <c r="P38" s="955"/>
      <c r="Q38" s="955"/>
      <c r="R38" s="955"/>
      <c r="S38" s="955"/>
      <c r="T38" s="955"/>
      <c r="U38" s="955"/>
      <c r="V38" s="955"/>
      <c r="W38" s="50"/>
      <c r="X38" s="50"/>
      <c r="Y38" s="50"/>
      <c r="AA38" s="281">
        <v>1</v>
      </c>
      <c r="AB38" s="281"/>
      <c r="AC38" s="281"/>
      <c r="AD38" s="294"/>
    </row>
    <row r="39" spans="1:30" s="12" customFormat="1" ht="40.9" customHeight="1" x14ac:dyDescent="0.3">
      <c r="A39" s="22"/>
      <c r="B39" s="100"/>
      <c r="C39" s="530" t="s">
        <v>121</v>
      </c>
      <c r="D39" s="531"/>
      <c r="E39" s="531"/>
      <c r="F39" s="531"/>
      <c r="G39" s="531"/>
      <c r="H39" s="532"/>
      <c r="I39" s="526" t="s">
        <v>198</v>
      </c>
      <c r="J39" s="527"/>
      <c r="K39" s="528"/>
      <c r="L39" s="527"/>
      <c r="M39" s="527"/>
      <c r="N39" s="527"/>
      <c r="O39" s="527"/>
      <c r="P39" s="527"/>
      <c r="Q39" s="527"/>
      <c r="R39" s="527"/>
      <c r="S39" s="527"/>
      <c r="T39" s="527"/>
      <c r="U39" s="527"/>
      <c r="V39" s="529"/>
      <c r="W39" s="50"/>
      <c r="X39" s="50"/>
      <c r="Y39" s="50"/>
      <c r="AA39" s="281">
        <v>1</v>
      </c>
      <c r="AB39" s="281"/>
      <c r="AC39" s="281"/>
      <c r="AD39" s="294"/>
    </row>
    <row r="40" spans="1:30" s="12" customFormat="1" ht="40.9" customHeight="1" x14ac:dyDescent="0.3">
      <c r="A40" s="22"/>
      <c r="B40" s="100"/>
      <c r="C40" s="530" t="s">
        <v>3</v>
      </c>
      <c r="D40" s="531"/>
      <c r="E40" s="531"/>
      <c r="F40" s="531"/>
      <c r="G40" s="531"/>
      <c r="H40" s="532"/>
      <c r="I40" s="526" t="s">
        <v>332</v>
      </c>
      <c r="J40" s="527"/>
      <c r="K40" s="528"/>
      <c r="L40" s="527"/>
      <c r="M40" s="527"/>
      <c r="N40" s="527"/>
      <c r="O40" s="527"/>
      <c r="P40" s="527"/>
      <c r="Q40" s="527"/>
      <c r="R40" s="527"/>
      <c r="S40" s="527"/>
      <c r="T40" s="527"/>
      <c r="U40" s="527"/>
      <c r="V40" s="529"/>
      <c r="W40" s="50"/>
      <c r="X40" s="50"/>
      <c r="Y40" s="50"/>
      <c r="AA40" s="281">
        <v>1</v>
      </c>
      <c r="AB40" s="281"/>
      <c r="AC40" s="281"/>
      <c r="AD40" s="294"/>
    </row>
    <row r="41" spans="1:30" s="12" customFormat="1" ht="35.450000000000003" customHeight="1" x14ac:dyDescent="0.3">
      <c r="A41" s="22"/>
      <c r="B41" s="100"/>
      <c r="C41" s="530" t="s">
        <v>4</v>
      </c>
      <c r="D41" s="531"/>
      <c r="E41" s="531"/>
      <c r="F41" s="531"/>
      <c r="G41" s="531"/>
      <c r="H41" s="532"/>
      <c r="I41" s="526" t="s">
        <v>530</v>
      </c>
      <c r="J41" s="527"/>
      <c r="K41" s="528"/>
      <c r="L41" s="527"/>
      <c r="M41" s="527"/>
      <c r="N41" s="527"/>
      <c r="O41" s="527"/>
      <c r="P41" s="527"/>
      <c r="Q41" s="527"/>
      <c r="R41" s="527"/>
      <c r="S41" s="527"/>
      <c r="T41" s="527"/>
      <c r="U41" s="527"/>
      <c r="V41" s="529"/>
      <c r="W41" s="50"/>
      <c r="X41" s="50"/>
      <c r="Y41" s="50"/>
      <c r="AA41" s="281">
        <v>1</v>
      </c>
      <c r="AB41" s="281"/>
      <c r="AC41" s="281"/>
      <c r="AD41" s="294"/>
    </row>
    <row r="42" spans="1:30" s="12" customFormat="1" ht="35.450000000000003" customHeight="1" x14ac:dyDescent="0.3">
      <c r="A42" s="22"/>
      <c r="B42" s="100"/>
      <c r="C42" s="530" t="s">
        <v>5</v>
      </c>
      <c r="D42" s="531"/>
      <c r="E42" s="531"/>
      <c r="F42" s="531"/>
      <c r="G42" s="531"/>
      <c r="H42" s="532"/>
      <c r="I42" s="526" t="s">
        <v>532</v>
      </c>
      <c r="J42" s="527"/>
      <c r="K42" s="528"/>
      <c r="L42" s="527"/>
      <c r="M42" s="527"/>
      <c r="N42" s="527"/>
      <c r="O42" s="527"/>
      <c r="P42" s="527"/>
      <c r="Q42" s="527"/>
      <c r="R42" s="527"/>
      <c r="S42" s="527"/>
      <c r="T42" s="527"/>
      <c r="U42" s="527"/>
      <c r="V42" s="529"/>
      <c r="W42" s="50"/>
      <c r="X42" s="50"/>
      <c r="Y42" s="50"/>
      <c r="AA42" s="281">
        <v>1</v>
      </c>
      <c r="AB42" s="281"/>
      <c r="AC42" s="281"/>
      <c r="AD42" s="294"/>
    </row>
    <row r="43" spans="1:30" s="12" customFormat="1" ht="22.9" customHeight="1" x14ac:dyDescent="0.3">
      <c r="A43" s="22"/>
      <c r="B43" s="100"/>
      <c r="C43" s="928" t="s">
        <v>533</v>
      </c>
      <c r="D43" s="928"/>
      <c r="E43" s="928"/>
      <c r="F43" s="928"/>
      <c r="G43" s="928"/>
      <c r="H43" s="928"/>
      <c r="I43" s="928"/>
      <c r="J43" s="928"/>
      <c r="K43" s="949"/>
      <c r="L43" s="928"/>
      <c r="M43" s="928"/>
      <c r="N43" s="928"/>
      <c r="O43" s="928"/>
      <c r="P43" s="928"/>
      <c r="Q43" s="928"/>
      <c r="R43" s="928"/>
      <c r="S43" s="928"/>
      <c r="T43" s="928"/>
      <c r="U43" s="928"/>
      <c r="V43" s="928"/>
      <c r="W43" s="50"/>
      <c r="X43" s="50"/>
      <c r="Y43" s="50"/>
      <c r="AA43" s="281">
        <v>1</v>
      </c>
      <c r="AB43" s="281"/>
      <c r="AC43" s="281"/>
      <c r="AD43" s="294"/>
    </row>
    <row r="44" spans="1:30" s="128" customFormat="1" ht="34.9" customHeight="1" x14ac:dyDescent="0.15">
      <c r="A44" s="126"/>
      <c r="B44" s="127"/>
      <c r="C44" s="950" t="s">
        <v>199</v>
      </c>
      <c r="D44" s="950"/>
      <c r="E44" s="950"/>
      <c r="F44" s="950"/>
      <c r="G44" s="950"/>
      <c r="H44" s="950"/>
      <c r="I44" s="950"/>
      <c r="J44" s="950"/>
      <c r="K44" s="951"/>
      <c r="L44" s="950"/>
      <c r="M44" s="950"/>
      <c r="N44" s="950"/>
      <c r="O44" s="950"/>
      <c r="P44" s="950"/>
      <c r="Q44" s="950"/>
      <c r="R44" s="950"/>
      <c r="S44" s="950"/>
      <c r="T44" s="950"/>
      <c r="U44" s="950"/>
      <c r="V44" s="950"/>
      <c r="W44" s="50"/>
      <c r="X44" s="50"/>
      <c r="Y44" s="50"/>
      <c r="AA44" s="281">
        <v>1</v>
      </c>
      <c r="AB44" s="281"/>
      <c r="AC44" s="281"/>
      <c r="AD44" s="296"/>
    </row>
    <row r="45" spans="1:30" s="12" customFormat="1" ht="22.9" customHeight="1" x14ac:dyDescent="0.3">
      <c r="A45" s="22"/>
      <c r="B45" s="100"/>
      <c r="C45" s="49"/>
      <c r="D45" s="52"/>
      <c r="E45" s="52"/>
      <c r="F45" s="49"/>
      <c r="G45" s="52"/>
      <c r="H45" s="49"/>
      <c r="I45" s="49"/>
      <c r="J45" s="52"/>
      <c r="K45" s="62"/>
      <c r="L45" s="47"/>
      <c r="M45" s="51"/>
      <c r="N45" s="51"/>
      <c r="O45" s="51"/>
      <c r="P45" s="51"/>
      <c r="Q45" s="51"/>
      <c r="R45" s="51"/>
      <c r="S45" s="50"/>
      <c r="T45" s="50"/>
      <c r="U45" s="50"/>
      <c r="V45" s="50"/>
      <c r="W45" s="50"/>
      <c r="X45" s="50"/>
      <c r="Y45" s="50"/>
      <c r="AA45" s="281"/>
      <c r="AB45" s="281"/>
      <c r="AC45" s="281"/>
      <c r="AD45" s="294"/>
    </row>
    <row r="46" spans="1:30" s="12" customFormat="1" ht="22.9" customHeight="1" x14ac:dyDescent="0.3">
      <c r="A46" s="22"/>
      <c r="B46" s="100"/>
      <c r="C46" s="100"/>
      <c r="D46" s="34"/>
      <c r="E46" s="34"/>
      <c r="F46" s="100"/>
      <c r="G46" s="34"/>
      <c r="H46" s="100"/>
      <c r="I46" s="100"/>
      <c r="J46" s="34"/>
      <c r="K46" s="62"/>
      <c r="L46" s="47"/>
      <c r="M46" s="47"/>
      <c r="N46" s="47"/>
      <c r="O46" s="47"/>
      <c r="P46" s="47"/>
      <c r="Q46" s="47"/>
      <c r="R46" s="47"/>
      <c r="S46" s="50"/>
      <c r="T46" s="50"/>
      <c r="U46" s="50"/>
      <c r="V46" s="50"/>
      <c r="W46" s="50"/>
      <c r="X46" s="50"/>
      <c r="Y46" s="50"/>
      <c r="AA46" s="281"/>
      <c r="AB46" s="281"/>
      <c r="AC46" s="281"/>
      <c r="AD46" s="294"/>
    </row>
    <row r="47" spans="1:30" s="12" customFormat="1" ht="22.9" customHeight="1" x14ac:dyDescent="0.3">
      <c r="A47" s="22"/>
      <c r="B47" s="100"/>
      <c r="C47" s="100"/>
      <c r="D47" s="34"/>
      <c r="E47" s="34"/>
      <c r="F47" s="100"/>
      <c r="G47" s="34"/>
      <c r="H47" s="100"/>
      <c r="I47" s="100"/>
      <c r="J47" s="34"/>
      <c r="K47" s="62"/>
      <c r="L47" s="47"/>
      <c r="M47" s="47"/>
      <c r="N47" s="47"/>
      <c r="O47" s="47"/>
      <c r="P47" s="47"/>
      <c r="Q47" s="47"/>
      <c r="R47" s="47"/>
      <c r="S47" s="50"/>
      <c r="T47" s="50"/>
      <c r="U47" s="50"/>
      <c r="V47" s="50"/>
      <c r="W47" s="50"/>
      <c r="X47" s="50"/>
      <c r="Y47" s="50"/>
      <c r="AA47" s="281"/>
      <c r="AB47" s="281"/>
      <c r="AC47" s="281"/>
      <c r="AD47" s="294"/>
    </row>
    <row r="48" spans="1:30" s="12" customFormat="1" ht="21" x14ac:dyDescent="0.3">
      <c r="A48" s="22"/>
      <c r="B48" s="100"/>
      <c r="C48" s="100"/>
      <c r="D48" s="34"/>
      <c r="E48" s="34"/>
      <c r="F48" s="100"/>
      <c r="G48" s="34"/>
      <c r="H48" s="100"/>
      <c r="I48" s="100"/>
      <c r="J48" s="34"/>
      <c r="K48" s="62"/>
      <c r="L48" s="98"/>
      <c r="AA48" s="281"/>
      <c r="AB48" s="281"/>
      <c r="AC48" s="281"/>
      <c r="AD48" s="294"/>
    </row>
    <row r="49" spans="1:36" s="12" customFormat="1" ht="21" x14ac:dyDescent="0.3">
      <c r="A49" s="22"/>
      <c r="B49" s="100"/>
      <c r="C49" s="100"/>
      <c r="D49" s="34"/>
      <c r="E49" s="34"/>
      <c r="F49" s="100"/>
      <c r="G49" s="34"/>
      <c r="H49" s="100"/>
      <c r="I49" s="100"/>
      <c r="J49" s="34"/>
      <c r="K49" s="62"/>
      <c r="L49" s="129"/>
      <c r="M49" s="100"/>
      <c r="N49" s="11"/>
      <c r="O49" s="11"/>
      <c r="P49" s="11"/>
      <c r="Q49" s="11"/>
      <c r="R49" s="11"/>
      <c r="S49" s="11"/>
      <c r="T49" s="11"/>
      <c r="U49" s="11"/>
      <c r="V49" s="11"/>
      <c r="W49" s="11"/>
      <c r="X49" s="11"/>
      <c r="Y49" s="11"/>
      <c r="AA49" s="281"/>
      <c r="AB49" s="281"/>
      <c r="AC49" s="281"/>
      <c r="AD49" s="294"/>
    </row>
    <row r="50" spans="1:36" ht="6" customHeight="1" thickBot="1" x14ac:dyDescent="0.3">
      <c r="F50" s="6"/>
      <c r="G50" s="6"/>
      <c r="H50" s="7"/>
      <c r="I50" s="8"/>
      <c r="J50" s="8"/>
      <c r="K50" s="63"/>
      <c r="L50" s="97"/>
      <c r="M50" s="9"/>
      <c r="N50" s="9"/>
      <c r="O50" s="9"/>
      <c r="P50" s="9"/>
      <c r="Q50" s="9"/>
      <c r="R50" s="9"/>
      <c r="S50" s="131"/>
      <c r="T50" s="9"/>
      <c r="U50" s="9"/>
      <c r="V50" s="9"/>
      <c r="W50" s="9"/>
      <c r="X50" s="9"/>
      <c r="Y50" s="9"/>
    </row>
    <row r="51" spans="1:36" ht="25.9" customHeight="1" thickBot="1" x14ac:dyDescent="0.3">
      <c r="B51" s="523" t="s">
        <v>91</v>
      </c>
      <c r="C51" s="524"/>
      <c r="D51" s="524"/>
      <c r="E51" s="524"/>
      <c r="F51" s="524"/>
      <c r="G51" s="524"/>
      <c r="H51" s="524"/>
      <c r="I51" s="524"/>
      <c r="J51" s="524"/>
      <c r="K51" s="524"/>
      <c r="L51" s="524"/>
      <c r="M51" s="524"/>
      <c r="N51" s="524"/>
      <c r="O51" s="524"/>
      <c r="P51" s="524"/>
      <c r="Q51" s="524"/>
      <c r="R51" s="524"/>
      <c r="S51" s="524"/>
      <c r="T51" s="524"/>
      <c r="U51" s="524"/>
      <c r="V51" s="524"/>
      <c r="W51" s="524"/>
      <c r="X51" s="524"/>
      <c r="Y51" s="525"/>
    </row>
    <row r="52" spans="1:36" s="13" customFormat="1" ht="25.9" customHeight="1" x14ac:dyDescent="0.45">
      <c r="A52" s="23"/>
      <c r="B52" s="826" t="s">
        <v>6</v>
      </c>
      <c r="C52" s="575" t="s">
        <v>470</v>
      </c>
      <c r="D52" s="576"/>
      <c r="E52" s="576"/>
      <c r="F52" s="576"/>
      <c r="G52" s="576"/>
      <c r="H52" s="576"/>
      <c r="I52" s="576"/>
      <c r="J52" s="576"/>
      <c r="K52" s="640"/>
      <c r="L52" s="576"/>
      <c r="M52" s="576"/>
      <c r="N52" s="576"/>
      <c r="O52" s="576"/>
      <c r="P52" s="576"/>
      <c r="Q52" s="576"/>
      <c r="R52" s="576"/>
      <c r="S52" s="576"/>
      <c r="T52" s="576"/>
      <c r="U52" s="576"/>
      <c r="V52" s="576"/>
      <c r="W52" s="576"/>
      <c r="X52" s="576"/>
      <c r="Y52" s="519"/>
      <c r="AA52" s="281"/>
      <c r="AB52" s="281"/>
      <c r="AC52" s="281"/>
      <c r="AD52" s="297"/>
      <c r="AE52" s="13">
        <f>COUNTIF(AE56:AE413,"●")</f>
        <v>44</v>
      </c>
      <c r="AF52" s="13">
        <f>COUNTIF(AF56:AF413,"●")</f>
        <v>13</v>
      </c>
    </row>
    <row r="53" spans="1:36" s="14" customFormat="1" ht="25.9" customHeight="1" x14ac:dyDescent="0.45">
      <c r="A53" s="24"/>
      <c r="B53" s="826"/>
      <c r="C53" s="36"/>
      <c r="D53" s="746" t="s">
        <v>7</v>
      </c>
      <c r="E53" s="746" t="s">
        <v>8</v>
      </c>
      <c r="F53" s="530" t="s">
        <v>0</v>
      </c>
      <c r="G53" s="531"/>
      <c r="H53" s="532"/>
      <c r="I53" s="102"/>
      <c r="J53" s="741" t="s">
        <v>200</v>
      </c>
      <c r="K53" s="730" t="s">
        <v>1</v>
      </c>
      <c r="L53" s="731"/>
      <c r="M53" s="731"/>
      <c r="N53" s="731"/>
      <c r="O53" s="731"/>
      <c r="P53" s="731"/>
      <c r="Q53" s="731"/>
      <c r="R53" s="732"/>
      <c r="S53" s="939" t="s">
        <v>143</v>
      </c>
      <c r="T53" s="940"/>
      <c r="U53" s="940"/>
      <c r="V53" s="940"/>
      <c r="W53" s="940"/>
      <c r="X53" s="940"/>
      <c r="Y53" s="941"/>
      <c r="AA53" s="281"/>
      <c r="AB53" s="281"/>
      <c r="AC53" s="281"/>
      <c r="AD53" s="298"/>
      <c r="AE53" s="14" t="s">
        <v>187</v>
      </c>
      <c r="AI53" s="14" t="s">
        <v>191</v>
      </c>
    </row>
    <row r="54" spans="1:36" s="15" customFormat="1" ht="55.15" customHeight="1" thickBot="1" x14ac:dyDescent="0.5">
      <c r="A54" s="25"/>
      <c r="B54" s="827"/>
      <c r="C54" s="37"/>
      <c r="D54" s="747"/>
      <c r="E54" s="747"/>
      <c r="F54" s="150" t="s">
        <v>168</v>
      </c>
      <c r="G54" s="150" t="s">
        <v>193</v>
      </c>
      <c r="H54" s="151" t="s">
        <v>474</v>
      </c>
      <c r="I54" s="35" t="s">
        <v>9</v>
      </c>
      <c r="J54" s="742"/>
      <c r="K54" s="733" t="s">
        <v>10</v>
      </c>
      <c r="L54" s="734"/>
      <c r="M54" s="733" t="s">
        <v>201</v>
      </c>
      <c r="N54" s="748"/>
      <c r="O54" s="748"/>
      <c r="P54" s="748"/>
      <c r="Q54" s="748"/>
      <c r="R54" s="734"/>
      <c r="S54" s="287" t="s">
        <v>11</v>
      </c>
      <c r="T54" s="942" t="s">
        <v>12</v>
      </c>
      <c r="U54" s="943"/>
      <c r="V54" s="943"/>
      <c r="W54" s="943"/>
      <c r="X54" s="943"/>
      <c r="Y54" s="944"/>
      <c r="AA54" s="281"/>
      <c r="AB54" s="283" t="s">
        <v>389</v>
      </c>
      <c r="AC54" s="284" t="s">
        <v>395</v>
      </c>
      <c r="AD54" s="284" t="s">
        <v>396</v>
      </c>
      <c r="AE54" s="15" t="s">
        <v>188</v>
      </c>
      <c r="AF54" s="15" t="s">
        <v>189</v>
      </c>
      <c r="AG54" s="15" t="s">
        <v>190</v>
      </c>
      <c r="AI54" s="15" t="s">
        <v>192</v>
      </c>
      <c r="AJ54" s="15" t="s">
        <v>191</v>
      </c>
    </row>
    <row r="55" spans="1:36" s="206" customFormat="1" ht="10.15" customHeight="1" thickBot="1" x14ac:dyDescent="0.3">
      <c r="A55" s="204"/>
      <c r="B55" s="205"/>
      <c r="D55" s="207"/>
      <c r="E55" s="207"/>
      <c r="F55" s="207"/>
      <c r="G55" s="208"/>
      <c r="H55" s="209"/>
      <c r="I55" s="210"/>
      <c r="J55" s="210"/>
      <c r="K55" s="211"/>
      <c r="L55" s="212"/>
      <c r="M55" s="213"/>
      <c r="N55" s="213"/>
      <c r="O55" s="213"/>
      <c r="P55" s="213"/>
      <c r="Q55" s="213"/>
      <c r="R55" s="213"/>
      <c r="S55" s="214"/>
      <c r="T55" s="214"/>
      <c r="U55" s="214"/>
      <c r="V55" s="214"/>
      <c r="W55" s="214"/>
      <c r="X55" s="214"/>
      <c r="Y55" s="213"/>
      <c r="AA55" s="281"/>
      <c r="AB55" s="281"/>
      <c r="AC55" s="281"/>
      <c r="AD55" s="292"/>
      <c r="AE55" s="215">
        <f t="shared" ref="AE55:AE68" si="3">+F55</f>
        <v>0</v>
      </c>
      <c r="AF55" s="215">
        <f t="shared" ref="AF55:AF68" si="4">+G55</f>
        <v>0</v>
      </c>
      <c r="AG55" s="215">
        <f t="shared" ref="AG55:AG68" si="5">+H55</f>
        <v>0</v>
      </c>
      <c r="AI55" s="206">
        <f t="shared" ref="AI55:AI68" si="6">+K55</f>
        <v>0</v>
      </c>
      <c r="AJ55" s="206">
        <f t="shared" ref="AJ55:AJ68" si="7">+S55</f>
        <v>0</v>
      </c>
    </row>
    <row r="56" spans="1:36" s="17" customFormat="1" ht="25.9" customHeight="1" thickBot="1" x14ac:dyDescent="0.3">
      <c r="A56" s="16"/>
      <c r="B56" s="520" t="s">
        <v>70</v>
      </c>
      <c r="C56" s="521"/>
      <c r="D56" s="521"/>
      <c r="E56" s="521"/>
      <c r="F56" s="521"/>
      <c r="G56" s="521"/>
      <c r="H56" s="521"/>
      <c r="I56" s="521"/>
      <c r="J56" s="521"/>
      <c r="K56" s="756"/>
      <c r="L56" s="521"/>
      <c r="M56" s="521"/>
      <c r="N56" s="521"/>
      <c r="O56" s="521"/>
      <c r="P56" s="521"/>
      <c r="Q56" s="521"/>
      <c r="R56" s="521"/>
      <c r="S56" s="521"/>
      <c r="T56" s="521"/>
      <c r="U56" s="521"/>
      <c r="V56" s="521"/>
      <c r="W56" s="521"/>
      <c r="X56" s="521"/>
      <c r="Y56" s="522"/>
      <c r="AA56" s="282">
        <v>1</v>
      </c>
      <c r="AB56" s="282">
        <v>1</v>
      </c>
      <c r="AC56" s="281">
        <v>1</v>
      </c>
      <c r="AD56" s="281"/>
      <c r="AE56" s="1"/>
      <c r="AF56" s="1"/>
      <c r="AG56" s="1"/>
      <c r="AI56" s="4"/>
      <c r="AJ56" s="4"/>
    </row>
    <row r="57" spans="1:36" s="17" customFormat="1" ht="25.9" customHeight="1" thickBot="1" x14ac:dyDescent="0.3">
      <c r="A57" s="16"/>
      <c r="B57" s="575" t="s">
        <v>71</v>
      </c>
      <c r="C57" s="576"/>
      <c r="D57" s="576"/>
      <c r="E57" s="576"/>
      <c r="F57" s="576"/>
      <c r="G57" s="576"/>
      <c r="H57" s="576"/>
      <c r="I57" s="576"/>
      <c r="J57" s="576"/>
      <c r="K57" s="640"/>
      <c r="L57" s="576"/>
      <c r="M57" s="576"/>
      <c r="N57" s="576"/>
      <c r="O57" s="576"/>
      <c r="P57" s="576"/>
      <c r="Q57" s="576"/>
      <c r="R57" s="576"/>
      <c r="S57" s="576"/>
      <c r="T57" s="576"/>
      <c r="U57" s="576"/>
      <c r="V57" s="576"/>
      <c r="W57" s="576"/>
      <c r="X57" s="576"/>
      <c r="Y57" s="519"/>
      <c r="AA57" s="282">
        <v>1</v>
      </c>
      <c r="AB57" s="282">
        <v>1</v>
      </c>
      <c r="AC57" s="281">
        <v>1</v>
      </c>
      <c r="AD57" s="281"/>
      <c r="AE57" s="1"/>
      <c r="AF57" s="1"/>
      <c r="AG57" s="1"/>
      <c r="AI57" s="4"/>
      <c r="AJ57" s="4"/>
    </row>
    <row r="58" spans="1:36" s="1" customFormat="1" ht="25.9" customHeight="1" x14ac:dyDescent="0.25">
      <c r="A58" s="772"/>
      <c r="B58" s="32"/>
      <c r="C58" s="901" t="s">
        <v>350</v>
      </c>
      <c r="D58" s="902"/>
      <c r="E58" s="902"/>
      <c r="F58" s="920"/>
      <c r="G58" s="920"/>
      <c r="H58" s="902"/>
      <c r="I58" s="920"/>
      <c r="J58" s="920"/>
      <c r="K58" s="903"/>
      <c r="L58" s="920"/>
      <c r="M58" s="920"/>
      <c r="N58" s="920"/>
      <c r="O58" s="920"/>
      <c r="P58" s="920"/>
      <c r="Q58" s="920"/>
      <c r="R58" s="920"/>
      <c r="S58" s="920"/>
      <c r="T58" s="920"/>
      <c r="U58" s="920"/>
      <c r="V58" s="920"/>
      <c r="W58" s="920"/>
      <c r="X58" s="920"/>
      <c r="Y58" s="921"/>
      <c r="AA58" s="282">
        <v>1</v>
      </c>
      <c r="AB58" s="281">
        <v>1</v>
      </c>
      <c r="AC58" s="281">
        <v>1</v>
      </c>
      <c r="AD58" s="281"/>
      <c r="AI58" s="4"/>
      <c r="AJ58" s="4"/>
    </row>
    <row r="59" spans="1:36" s="1" customFormat="1" ht="25.9" customHeight="1" x14ac:dyDescent="0.25">
      <c r="A59" s="772"/>
      <c r="B59" s="867" t="s">
        <v>38</v>
      </c>
      <c r="C59" s="837"/>
      <c r="D59" s="757" t="s">
        <v>63</v>
      </c>
      <c r="E59" s="757" t="s">
        <v>63</v>
      </c>
      <c r="F59" s="564"/>
      <c r="G59" s="841"/>
      <c r="H59" s="564"/>
      <c r="I59" s="152" t="s">
        <v>60</v>
      </c>
      <c r="J59" s="135"/>
      <c r="K59" s="560"/>
      <c r="L59" s="561"/>
      <c r="M59" s="566" t="s">
        <v>61</v>
      </c>
      <c r="N59" s="567"/>
      <c r="O59" s="567"/>
      <c r="P59" s="567"/>
      <c r="Q59" s="567"/>
      <c r="R59" s="568"/>
      <c r="S59" s="569"/>
      <c r="T59" s="560" t="s">
        <v>62</v>
      </c>
      <c r="U59" s="571"/>
      <c r="V59" s="571"/>
      <c r="W59" s="571"/>
      <c r="X59" s="571"/>
      <c r="Y59" s="572"/>
      <c r="AA59" s="282">
        <v>1</v>
      </c>
      <c r="AB59" s="281">
        <v>2</v>
      </c>
      <c r="AC59" s="281">
        <v>1</v>
      </c>
      <c r="AD59" s="281"/>
      <c r="AI59" s="4"/>
      <c r="AJ59" s="4"/>
    </row>
    <row r="60" spans="1:36" s="1" customFormat="1" ht="69" customHeight="1" thickBot="1" x14ac:dyDescent="0.3">
      <c r="A60" s="772"/>
      <c r="B60" s="868"/>
      <c r="C60" s="838"/>
      <c r="D60" s="839"/>
      <c r="E60" s="839"/>
      <c r="F60" s="840"/>
      <c r="G60" s="842"/>
      <c r="H60" s="565"/>
      <c r="I60" s="515"/>
      <c r="J60" s="516"/>
      <c r="K60" s="562"/>
      <c r="L60" s="563"/>
      <c r="M60" s="753"/>
      <c r="N60" s="754"/>
      <c r="O60" s="754"/>
      <c r="P60" s="754"/>
      <c r="Q60" s="754"/>
      <c r="R60" s="755"/>
      <c r="S60" s="570"/>
      <c r="T60" s="562"/>
      <c r="U60" s="573"/>
      <c r="V60" s="573"/>
      <c r="W60" s="573"/>
      <c r="X60" s="573"/>
      <c r="Y60" s="574"/>
      <c r="AA60" s="282">
        <v>1</v>
      </c>
      <c r="AB60" s="281">
        <v>2</v>
      </c>
      <c r="AC60" s="281">
        <v>1</v>
      </c>
      <c r="AD60" s="281"/>
      <c r="AI60" s="4"/>
      <c r="AJ60" s="4"/>
    </row>
    <row r="61" spans="1:36" s="215" customFormat="1" ht="10.15" customHeight="1" thickBot="1" x14ac:dyDescent="0.3">
      <c r="A61" s="216"/>
      <c r="B61" s="217"/>
      <c r="C61" s="218"/>
      <c r="D61" s="219"/>
      <c r="E61" s="219"/>
      <c r="F61" s="220"/>
      <c r="G61" s="203"/>
      <c r="H61" s="203"/>
      <c r="I61" s="221"/>
      <c r="J61" s="222"/>
      <c r="K61" s="220"/>
      <c r="L61" s="223"/>
      <c r="M61" s="224"/>
      <c r="N61" s="224"/>
      <c r="O61" s="224"/>
      <c r="P61" s="224"/>
      <c r="Q61" s="224"/>
      <c r="R61" s="224"/>
      <c r="S61" s="225"/>
      <c r="T61" s="222"/>
      <c r="U61" s="222"/>
      <c r="V61" s="222"/>
      <c r="W61" s="222"/>
      <c r="X61" s="222"/>
      <c r="Y61" s="222"/>
      <c r="AA61" s="282">
        <v>1</v>
      </c>
      <c r="AB61" s="281">
        <v>1</v>
      </c>
      <c r="AC61" s="281">
        <v>1</v>
      </c>
      <c r="AD61" s="281"/>
      <c r="AI61" s="206"/>
      <c r="AJ61" s="206"/>
    </row>
    <row r="62" spans="1:36" s="17" customFormat="1" ht="25.9" customHeight="1" thickBot="1" x14ac:dyDescent="0.3">
      <c r="A62" s="16"/>
      <c r="B62" s="575" t="s">
        <v>72</v>
      </c>
      <c r="C62" s="576"/>
      <c r="D62" s="576"/>
      <c r="E62" s="576"/>
      <c r="F62" s="576"/>
      <c r="G62" s="576"/>
      <c r="H62" s="576"/>
      <c r="I62" s="576"/>
      <c r="J62" s="576"/>
      <c r="K62" s="576"/>
      <c r="L62" s="576"/>
      <c r="M62" s="576"/>
      <c r="N62" s="576"/>
      <c r="O62" s="576"/>
      <c r="P62" s="576"/>
      <c r="Q62" s="576"/>
      <c r="R62" s="576"/>
      <c r="S62" s="576"/>
      <c r="T62" s="576"/>
      <c r="U62" s="576"/>
      <c r="V62" s="576"/>
      <c r="W62" s="576"/>
      <c r="X62" s="576"/>
      <c r="Y62" s="519"/>
      <c r="AA62" s="282">
        <v>1</v>
      </c>
      <c r="AB62" s="282">
        <v>1</v>
      </c>
      <c r="AC62" s="281">
        <v>1</v>
      </c>
      <c r="AD62" s="281"/>
      <c r="AE62" s="1"/>
      <c r="AF62" s="1"/>
      <c r="AG62" s="1"/>
      <c r="AI62" s="4"/>
      <c r="AJ62" s="4"/>
    </row>
    <row r="63" spans="1:36" s="1" customFormat="1" ht="65.849999999999994" customHeight="1" x14ac:dyDescent="0.25">
      <c r="A63" s="772"/>
      <c r="B63" s="32"/>
      <c r="C63" s="658" t="s">
        <v>351</v>
      </c>
      <c r="D63" s="659"/>
      <c r="E63" s="659"/>
      <c r="F63" s="659"/>
      <c r="G63" s="659"/>
      <c r="H63" s="659"/>
      <c r="I63" s="659"/>
      <c r="J63" s="659"/>
      <c r="K63" s="659"/>
      <c r="L63" s="659"/>
      <c r="M63" s="659"/>
      <c r="N63" s="659"/>
      <c r="O63" s="659"/>
      <c r="P63" s="659"/>
      <c r="Q63" s="659"/>
      <c r="R63" s="659"/>
      <c r="S63" s="659"/>
      <c r="T63" s="659"/>
      <c r="U63" s="659"/>
      <c r="V63" s="659"/>
      <c r="W63" s="659"/>
      <c r="X63" s="659"/>
      <c r="Y63" s="661"/>
      <c r="AA63" s="282">
        <v>1</v>
      </c>
      <c r="AB63" s="281">
        <v>1</v>
      </c>
      <c r="AC63" s="281">
        <v>1</v>
      </c>
      <c r="AD63" s="281"/>
      <c r="AI63" s="4"/>
      <c r="AJ63" s="4"/>
    </row>
    <row r="64" spans="1:36" s="1" customFormat="1" ht="25.9" customHeight="1" x14ac:dyDescent="0.25">
      <c r="A64" s="772"/>
      <c r="B64" s="867" t="s">
        <v>38</v>
      </c>
      <c r="C64" s="837"/>
      <c r="D64" s="757" t="s">
        <v>63</v>
      </c>
      <c r="E64" s="757" t="s">
        <v>63</v>
      </c>
      <c r="F64" s="564"/>
      <c r="G64" s="841"/>
      <c r="H64" s="564"/>
      <c r="I64" s="152" t="s">
        <v>60</v>
      </c>
      <c r="J64" s="135"/>
      <c r="K64" s="560"/>
      <c r="L64" s="561"/>
      <c r="M64" s="566" t="s">
        <v>61</v>
      </c>
      <c r="N64" s="567"/>
      <c r="O64" s="567"/>
      <c r="P64" s="567"/>
      <c r="Q64" s="567"/>
      <c r="R64" s="568"/>
      <c r="S64" s="569"/>
      <c r="T64" s="560" t="s">
        <v>62</v>
      </c>
      <c r="U64" s="571"/>
      <c r="V64" s="571"/>
      <c r="W64" s="571"/>
      <c r="X64" s="571"/>
      <c r="Y64" s="572"/>
      <c r="AA64" s="282">
        <v>1</v>
      </c>
      <c r="AB64" s="281">
        <v>2</v>
      </c>
      <c r="AC64" s="281">
        <v>1</v>
      </c>
      <c r="AD64" s="281"/>
      <c r="AI64" s="4"/>
      <c r="AJ64" s="4"/>
    </row>
    <row r="65" spans="1:36" s="1" customFormat="1" ht="69" customHeight="1" thickBot="1" x14ac:dyDescent="0.3">
      <c r="A65" s="772"/>
      <c r="B65" s="868"/>
      <c r="C65" s="838"/>
      <c r="D65" s="839"/>
      <c r="E65" s="839"/>
      <c r="F65" s="840"/>
      <c r="G65" s="842"/>
      <c r="H65" s="565"/>
      <c r="I65" s="515"/>
      <c r="J65" s="516"/>
      <c r="K65" s="562"/>
      <c r="L65" s="563"/>
      <c r="M65" s="753"/>
      <c r="N65" s="754"/>
      <c r="O65" s="754"/>
      <c r="P65" s="754"/>
      <c r="Q65" s="754"/>
      <c r="R65" s="755"/>
      <c r="S65" s="570"/>
      <c r="T65" s="562"/>
      <c r="U65" s="573"/>
      <c r="V65" s="573"/>
      <c r="W65" s="573"/>
      <c r="X65" s="573"/>
      <c r="Y65" s="574"/>
      <c r="AA65" s="282">
        <v>1</v>
      </c>
      <c r="AB65" s="281">
        <v>2</v>
      </c>
      <c r="AC65" s="281">
        <v>1</v>
      </c>
      <c r="AD65" s="281"/>
      <c r="AI65" s="4"/>
      <c r="AJ65" s="4"/>
    </row>
    <row r="66" spans="1:36" s="215" customFormat="1" ht="10.15" customHeight="1" thickBot="1" x14ac:dyDescent="0.3">
      <c r="A66" s="216"/>
      <c r="B66" s="217"/>
      <c r="C66" s="218"/>
      <c r="D66" s="219"/>
      <c r="E66" s="219"/>
      <c r="F66" s="220"/>
      <c r="G66" s="203"/>
      <c r="H66" s="203"/>
      <c r="I66" s="221"/>
      <c r="J66" s="222"/>
      <c r="K66" s="226"/>
      <c r="L66" s="223"/>
      <c r="M66" s="224"/>
      <c r="N66" s="224"/>
      <c r="O66" s="224"/>
      <c r="P66" s="224"/>
      <c r="Q66" s="224"/>
      <c r="R66" s="224"/>
      <c r="S66" s="225"/>
      <c r="T66" s="222"/>
      <c r="U66" s="222"/>
      <c r="V66" s="222"/>
      <c r="W66" s="222"/>
      <c r="X66" s="222"/>
      <c r="Y66" s="222"/>
      <c r="AA66" s="282">
        <v>1</v>
      </c>
      <c r="AB66" s="281">
        <v>1</v>
      </c>
      <c r="AC66" s="281">
        <v>1</v>
      </c>
      <c r="AD66" s="281"/>
      <c r="AE66" s="215">
        <f t="shared" si="3"/>
        <v>0</v>
      </c>
      <c r="AF66" s="215">
        <f t="shared" si="4"/>
        <v>0</v>
      </c>
      <c r="AG66" s="215">
        <f t="shared" si="5"/>
        <v>0</v>
      </c>
      <c r="AI66" s="206">
        <f t="shared" si="6"/>
        <v>0</v>
      </c>
      <c r="AJ66" s="206">
        <f t="shared" si="7"/>
        <v>0</v>
      </c>
    </row>
    <row r="67" spans="1:36" s="17" customFormat="1" ht="25.9" customHeight="1" thickBot="1" x14ac:dyDescent="0.3">
      <c r="A67" s="16"/>
      <c r="B67" s="575" t="s">
        <v>44</v>
      </c>
      <c r="C67" s="576"/>
      <c r="D67" s="576"/>
      <c r="E67" s="576"/>
      <c r="F67" s="576"/>
      <c r="G67" s="576"/>
      <c r="H67" s="576"/>
      <c r="I67" s="576"/>
      <c r="J67" s="576"/>
      <c r="K67" s="640"/>
      <c r="L67" s="576"/>
      <c r="M67" s="576"/>
      <c r="N67" s="576"/>
      <c r="O67" s="576"/>
      <c r="P67" s="576"/>
      <c r="Q67" s="576"/>
      <c r="R67" s="576"/>
      <c r="S67" s="576"/>
      <c r="T67" s="576"/>
      <c r="U67" s="576"/>
      <c r="V67" s="576"/>
      <c r="W67" s="576"/>
      <c r="X67" s="576"/>
      <c r="Y67" s="519"/>
      <c r="AA67" s="282">
        <v>2</v>
      </c>
      <c r="AB67" s="282">
        <v>1</v>
      </c>
      <c r="AC67" s="281">
        <v>1</v>
      </c>
      <c r="AD67" s="281"/>
      <c r="AE67" s="1">
        <f t="shared" si="3"/>
        <v>0</v>
      </c>
      <c r="AF67" s="1">
        <f t="shared" si="4"/>
        <v>0</v>
      </c>
      <c r="AG67" s="1">
        <f t="shared" si="5"/>
        <v>0</v>
      </c>
      <c r="AI67" s="4">
        <f t="shared" si="6"/>
        <v>0</v>
      </c>
      <c r="AJ67" s="4">
        <f t="shared" si="7"/>
        <v>0</v>
      </c>
    </row>
    <row r="68" spans="1:36" ht="125.85" customHeight="1" x14ac:dyDescent="0.25">
      <c r="A68" s="772"/>
      <c r="B68" s="33"/>
      <c r="C68" s="909" t="s">
        <v>535</v>
      </c>
      <c r="D68" s="910"/>
      <c r="E68" s="910"/>
      <c r="F68" s="910"/>
      <c r="G68" s="910"/>
      <c r="H68" s="910"/>
      <c r="I68" s="910"/>
      <c r="J68" s="910"/>
      <c r="K68" s="911"/>
      <c r="L68" s="910"/>
      <c r="M68" s="910"/>
      <c r="N68" s="910"/>
      <c r="O68" s="910"/>
      <c r="P68" s="910"/>
      <c r="Q68" s="910"/>
      <c r="R68" s="910"/>
      <c r="S68" s="910"/>
      <c r="T68" s="910"/>
      <c r="U68" s="910"/>
      <c r="V68" s="910"/>
      <c r="W68" s="910"/>
      <c r="X68" s="910"/>
      <c r="Y68" s="912"/>
      <c r="AA68" s="281">
        <v>2</v>
      </c>
      <c r="AB68" s="281">
        <v>1</v>
      </c>
      <c r="AC68" s="281">
        <v>1</v>
      </c>
      <c r="AD68" s="281"/>
      <c r="AE68" s="1">
        <f t="shared" si="3"/>
        <v>0</v>
      </c>
      <c r="AF68" s="1">
        <f t="shared" si="4"/>
        <v>0</v>
      </c>
      <c r="AG68" s="1">
        <f t="shared" si="5"/>
        <v>0</v>
      </c>
      <c r="AI68" s="4">
        <f t="shared" si="6"/>
        <v>0</v>
      </c>
      <c r="AJ68" s="4">
        <f t="shared" si="7"/>
        <v>0</v>
      </c>
    </row>
    <row r="69" spans="1:36" ht="25.9" customHeight="1" x14ac:dyDescent="0.25">
      <c r="A69" s="772"/>
      <c r="B69" s="775">
        <v>1</v>
      </c>
      <c r="C69" s="913"/>
      <c r="D69" s="594" t="s">
        <v>14</v>
      </c>
      <c r="E69" s="594" t="s">
        <v>490</v>
      </c>
      <c r="F69" s="597"/>
      <c r="G69" s="597" t="s">
        <v>48</v>
      </c>
      <c r="H69" s="613"/>
      <c r="I69" s="616" t="s">
        <v>130</v>
      </c>
      <c r="J69" s="691" t="s">
        <v>529</v>
      </c>
      <c r="K69" s="535"/>
      <c r="L69" s="536"/>
      <c r="M69" s="642" t="s">
        <v>352</v>
      </c>
      <c r="N69" s="643"/>
      <c r="O69" s="643"/>
      <c r="P69" s="643"/>
      <c r="Q69" s="643"/>
      <c r="R69" s="644"/>
      <c r="S69" s="503"/>
      <c r="T69" s="623"/>
      <c r="U69" s="624"/>
      <c r="V69" s="624"/>
      <c r="W69" s="624"/>
      <c r="X69" s="624"/>
      <c r="Y69" s="625"/>
      <c r="AA69" s="281">
        <v>2</v>
      </c>
      <c r="AB69" s="281">
        <v>3</v>
      </c>
      <c r="AC69" s="281">
        <f>+IF(H69="●",3,1)</f>
        <v>1</v>
      </c>
      <c r="AD69" s="281"/>
      <c r="AE69" s="1">
        <f>+F69</f>
        <v>0</v>
      </c>
      <c r="AF69" s="1" t="str">
        <f t="shared" ref="AF69:AG69" si="8">+G69</f>
        <v>●</v>
      </c>
      <c r="AG69" s="1">
        <f t="shared" si="8"/>
        <v>0</v>
      </c>
      <c r="AI69" s="4">
        <f>+K69</f>
        <v>0</v>
      </c>
      <c r="AJ69" s="4">
        <f>+S69</f>
        <v>0</v>
      </c>
    </row>
    <row r="70" spans="1:36" ht="105" customHeight="1" x14ac:dyDescent="0.25">
      <c r="A70" s="772"/>
      <c r="B70" s="592"/>
      <c r="C70" s="914"/>
      <c r="D70" s="595"/>
      <c r="E70" s="595"/>
      <c r="F70" s="598"/>
      <c r="G70" s="598"/>
      <c r="H70" s="614"/>
      <c r="I70" s="617"/>
      <c r="J70" s="692"/>
      <c r="K70" s="537"/>
      <c r="L70" s="538"/>
      <c r="M70" s="721" t="s">
        <v>428</v>
      </c>
      <c r="N70" s="893"/>
      <c r="O70" s="893"/>
      <c r="P70" s="893"/>
      <c r="Q70" s="893"/>
      <c r="R70" s="894"/>
      <c r="S70" s="504"/>
      <c r="T70" s="626"/>
      <c r="U70" s="627"/>
      <c r="V70" s="627"/>
      <c r="W70" s="627"/>
      <c r="X70" s="627"/>
      <c r="Y70" s="628"/>
      <c r="AA70" s="281">
        <v>2</v>
      </c>
      <c r="AB70" s="281">
        <v>3</v>
      </c>
      <c r="AC70" s="281">
        <f>+AC69</f>
        <v>1</v>
      </c>
      <c r="AD70" s="281"/>
      <c r="AE70" s="1">
        <f t="shared" ref="AE70:AE131" si="9">+F70</f>
        <v>0</v>
      </c>
      <c r="AF70" s="1">
        <f t="shared" ref="AF70:AF131" si="10">+G70</f>
        <v>0</v>
      </c>
      <c r="AG70" s="1">
        <f t="shared" ref="AG70:AG131" si="11">+H70</f>
        <v>0</v>
      </c>
      <c r="AI70" s="4">
        <f t="shared" ref="AI70:AI131" si="12">+K70</f>
        <v>0</v>
      </c>
      <c r="AJ70" s="4">
        <f t="shared" ref="AJ70:AJ131" si="13">+S70</f>
        <v>0</v>
      </c>
    </row>
    <row r="71" spans="1:36" ht="145.9" customHeight="1" thickBot="1" x14ac:dyDescent="0.3">
      <c r="A71" s="772"/>
      <c r="B71" s="593"/>
      <c r="C71" s="915"/>
      <c r="D71" s="749"/>
      <c r="E71" s="749"/>
      <c r="F71" s="700"/>
      <c r="G71" s="700"/>
      <c r="H71" s="767"/>
      <c r="I71" s="776"/>
      <c r="J71" s="103" t="s">
        <v>473</v>
      </c>
      <c r="K71" s="558"/>
      <c r="L71" s="559"/>
      <c r="M71" s="897"/>
      <c r="N71" s="898"/>
      <c r="O71" s="898"/>
      <c r="P71" s="898"/>
      <c r="Q71" s="898"/>
      <c r="R71" s="899"/>
      <c r="S71" s="608"/>
      <c r="T71" s="684"/>
      <c r="U71" s="685"/>
      <c r="V71" s="685"/>
      <c r="W71" s="685"/>
      <c r="X71" s="685"/>
      <c r="Y71" s="686"/>
      <c r="AA71" s="281">
        <v>2</v>
      </c>
      <c r="AB71" s="281">
        <v>3</v>
      </c>
      <c r="AC71" s="281">
        <f>+AC70</f>
        <v>1</v>
      </c>
      <c r="AD71" s="281"/>
      <c r="AE71" s="1">
        <f t="shared" si="9"/>
        <v>0</v>
      </c>
      <c r="AF71" s="1">
        <f t="shared" si="10"/>
        <v>0</v>
      </c>
      <c r="AG71" s="1">
        <f t="shared" si="11"/>
        <v>0</v>
      </c>
      <c r="AI71" s="4">
        <f t="shared" si="12"/>
        <v>0</v>
      </c>
      <c r="AJ71" s="4">
        <f t="shared" si="13"/>
        <v>0</v>
      </c>
    </row>
    <row r="72" spans="1:36" s="215" customFormat="1" ht="10.15" customHeight="1" thickBot="1" x14ac:dyDescent="0.3">
      <c r="A72" s="216"/>
      <c r="B72" s="217"/>
      <c r="C72" s="218"/>
      <c r="D72" s="219"/>
      <c r="E72" s="219"/>
      <c r="F72" s="220"/>
      <c r="G72" s="203"/>
      <c r="H72" s="203"/>
      <c r="I72" s="222"/>
      <c r="J72" s="222"/>
      <c r="K72" s="226"/>
      <c r="L72" s="223"/>
      <c r="M72" s="224"/>
      <c r="N72" s="224"/>
      <c r="O72" s="224"/>
      <c r="P72" s="224"/>
      <c r="Q72" s="224"/>
      <c r="R72" s="224"/>
      <c r="S72" s="225"/>
      <c r="T72" s="222"/>
      <c r="U72" s="222"/>
      <c r="V72" s="222"/>
      <c r="W72" s="222"/>
      <c r="X72" s="222"/>
      <c r="Y72" s="222"/>
      <c r="AA72" s="281">
        <v>2</v>
      </c>
      <c r="AB72" s="281">
        <v>1</v>
      </c>
      <c r="AC72" s="281">
        <v>1</v>
      </c>
      <c r="AD72" s="281"/>
      <c r="AI72" s="206">
        <f t="shared" si="12"/>
        <v>0</v>
      </c>
      <c r="AJ72" s="206">
        <f t="shared" si="13"/>
        <v>0</v>
      </c>
    </row>
    <row r="73" spans="1:36" s="17" customFormat="1" ht="25.9" customHeight="1" thickBot="1" x14ac:dyDescent="0.3">
      <c r="A73" s="16"/>
      <c r="B73" s="916" t="s">
        <v>59</v>
      </c>
      <c r="C73" s="917"/>
      <c r="D73" s="917"/>
      <c r="E73" s="917"/>
      <c r="F73" s="917"/>
      <c r="G73" s="917"/>
      <c r="H73" s="917"/>
      <c r="I73" s="917"/>
      <c r="J73" s="917"/>
      <c r="K73" s="918"/>
      <c r="L73" s="917"/>
      <c r="M73" s="917"/>
      <c r="N73" s="917"/>
      <c r="O73" s="917"/>
      <c r="P73" s="917"/>
      <c r="Q73" s="917"/>
      <c r="R73" s="917"/>
      <c r="S73" s="917"/>
      <c r="T73" s="917"/>
      <c r="U73" s="917"/>
      <c r="V73" s="917"/>
      <c r="W73" s="917"/>
      <c r="X73" s="917"/>
      <c r="Y73" s="919"/>
      <c r="AA73" s="281">
        <v>1</v>
      </c>
      <c r="AB73" s="282">
        <v>1</v>
      </c>
      <c r="AC73" s="281">
        <v>1</v>
      </c>
      <c r="AD73" s="281"/>
      <c r="AE73" s="1"/>
      <c r="AF73" s="1"/>
      <c r="AG73" s="1"/>
      <c r="AI73" s="4"/>
      <c r="AJ73" s="4"/>
    </row>
    <row r="74" spans="1:36" s="1" customFormat="1" ht="45.75" customHeight="1" x14ac:dyDescent="0.25">
      <c r="A74" s="772"/>
      <c r="B74" s="33"/>
      <c r="C74" s="658" t="s">
        <v>487</v>
      </c>
      <c r="D74" s="659"/>
      <c r="E74" s="659"/>
      <c r="F74" s="833"/>
      <c r="G74" s="833"/>
      <c r="H74" s="659"/>
      <c r="I74" s="833"/>
      <c r="J74" s="833"/>
      <c r="K74" s="660"/>
      <c r="L74" s="833"/>
      <c r="M74" s="833"/>
      <c r="N74" s="833"/>
      <c r="O74" s="833"/>
      <c r="P74" s="833"/>
      <c r="Q74" s="833"/>
      <c r="R74" s="833"/>
      <c r="S74" s="833"/>
      <c r="T74" s="833"/>
      <c r="U74" s="833"/>
      <c r="V74" s="833"/>
      <c r="W74" s="833"/>
      <c r="X74" s="833"/>
      <c r="Y74" s="834"/>
      <c r="AA74" s="281">
        <v>1</v>
      </c>
      <c r="AB74" s="281">
        <v>1</v>
      </c>
      <c r="AC74" s="281">
        <v>1</v>
      </c>
      <c r="AD74" s="281"/>
      <c r="AI74" s="4"/>
      <c r="AJ74" s="4"/>
    </row>
    <row r="75" spans="1:36" s="1" customFormat="1" ht="25.9" customHeight="1" x14ac:dyDescent="0.25">
      <c r="A75" s="772"/>
      <c r="B75" s="867" t="s">
        <v>38</v>
      </c>
      <c r="C75" s="837"/>
      <c r="D75" s="757" t="s">
        <v>63</v>
      </c>
      <c r="E75" s="757" t="s">
        <v>63</v>
      </c>
      <c r="F75" s="564"/>
      <c r="G75" s="841"/>
      <c r="H75" s="564"/>
      <c r="I75" s="152" t="s">
        <v>60</v>
      </c>
      <c r="J75" s="135"/>
      <c r="K75" s="560"/>
      <c r="L75" s="561"/>
      <c r="M75" s="566" t="s">
        <v>61</v>
      </c>
      <c r="N75" s="567"/>
      <c r="O75" s="567"/>
      <c r="P75" s="567"/>
      <c r="Q75" s="567"/>
      <c r="R75" s="568"/>
      <c r="S75" s="569"/>
      <c r="T75" s="560" t="s">
        <v>62</v>
      </c>
      <c r="U75" s="571"/>
      <c r="V75" s="571"/>
      <c r="W75" s="571"/>
      <c r="X75" s="571"/>
      <c r="Y75" s="572"/>
      <c r="AA75" s="281">
        <v>1</v>
      </c>
      <c r="AB75" s="281">
        <v>2</v>
      </c>
      <c r="AC75" s="281">
        <v>1</v>
      </c>
      <c r="AD75" s="281"/>
      <c r="AI75" s="4"/>
      <c r="AJ75" s="4"/>
    </row>
    <row r="76" spans="1:36" s="1" customFormat="1" ht="69" customHeight="1" thickBot="1" x14ac:dyDescent="0.3">
      <c r="A76" s="772"/>
      <c r="B76" s="868"/>
      <c r="C76" s="838"/>
      <c r="D76" s="839"/>
      <c r="E76" s="839"/>
      <c r="F76" s="840"/>
      <c r="G76" s="842"/>
      <c r="H76" s="565"/>
      <c r="I76" s="515"/>
      <c r="J76" s="516"/>
      <c r="K76" s="562"/>
      <c r="L76" s="563"/>
      <c r="M76" s="753"/>
      <c r="N76" s="754"/>
      <c r="O76" s="754"/>
      <c r="P76" s="754"/>
      <c r="Q76" s="754"/>
      <c r="R76" s="755"/>
      <c r="S76" s="570"/>
      <c r="T76" s="562"/>
      <c r="U76" s="573"/>
      <c r="V76" s="573"/>
      <c r="W76" s="573"/>
      <c r="X76" s="573"/>
      <c r="Y76" s="574"/>
      <c r="AA76" s="281">
        <v>1</v>
      </c>
      <c r="AB76" s="281">
        <v>2</v>
      </c>
      <c r="AC76" s="281">
        <v>1</v>
      </c>
      <c r="AD76" s="281"/>
      <c r="AI76" s="4"/>
      <c r="AJ76" s="4"/>
    </row>
    <row r="77" spans="1:36" s="215" customFormat="1" ht="10.15" customHeight="1" thickBot="1" x14ac:dyDescent="0.3">
      <c r="A77" s="216"/>
      <c r="B77" s="217"/>
      <c r="C77" s="218"/>
      <c r="D77" s="219"/>
      <c r="E77" s="219"/>
      <c r="F77" s="220"/>
      <c r="G77" s="203"/>
      <c r="H77" s="203"/>
      <c r="I77" s="221"/>
      <c r="J77" s="222"/>
      <c r="K77" s="220"/>
      <c r="L77" s="223"/>
      <c r="M77" s="224"/>
      <c r="N77" s="224"/>
      <c r="O77" s="224"/>
      <c r="P77" s="224"/>
      <c r="Q77" s="224"/>
      <c r="R77" s="224"/>
      <c r="S77" s="225"/>
      <c r="T77" s="222"/>
      <c r="U77" s="222"/>
      <c r="V77" s="222"/>
      <c r="W77" s="222"/>
      <c r="X77" s="222"/>
      <c r="Y77" s="222"/>
      <c r="AA77" s="281">
        <v>1</v>
      </c>
      <c r="AB77" s="281">
        <v>1</v>
      </c>
      <c r="AC77" s="281">
        <v>1</v>
      </c>
      <c r="AD77" s="281"/>
      <c r="AI77" s="206"/>
      <c r="AJ77" s="206"/>
    </row>
    <row r="78" spans="1:36" s="17" customFormat="1" ht="25.9" customHeight="1" thickBot="1" x14ac:dyDescent="0.3">
      <c r="A78" s="16"/>
      <c r="B78" s="520" t="s">
        <v>73</v>
      </c>
      <c r="C78" s="521"/>
      <c r="D78" s="521"/>
      <c r="E78" s="521"/>
      <c r="F78" s="521"/>
      <c r="G78" s="521"/>
      <c r="H78" s="521"/>
      <c r="I78" s="521"/>
      <c r="J78" s="521"/>
      <c r="K78" s="521"/>
      <c r="L78" s="521"/>
      <c r="M78" s="521"/>
      <c r="N78" s="521"/>
      <c r="O78" s="521"/>
      <c r="P78" s="521"/>
      <c r="Q78" s="521"/>
      <c r="R78" s="521"/>
      <c r="S78" s="521"/>
      <c r="T78" s="521"/>
      <c r="U78" s="521"/>
      <c r="V78" s="521"/>
      <c r="W78" s="521"/>
      <c r="X78" s="521"/>
      <c r="Y78" s="522"/>
      <c r="AA78" s="281">
        <v>1</v>
      </c>
      <c r="AB78" s="282">
        <v>1</v>
      </c>
      <c r="AC78" s="281">
        <v>1</v>
      </c>
      <c r="AD78" s="281"/>
      <c r="AE78" s="1"/>
      <c r="AF78" s="1"/>
      <c r="AG78" s="1"/>
      <c r="AI78" s="4"/>
      <c r="AJ78" s="4"/>
    </row>
    <row r="79" spans="1:36" s="17" customFormat="1" ht="25.9" customHeight="1" thickBot="1" x14ac:dyDescent="0.3">
      <c r="A79" s="16"/>
      <c r="B79" s="575" t="s">
        <v>74</v>
      </c>
      <c r="C79" s="576"/>
      <c r="D79" s="576"/>
      <c r="E79" s="576"/>
      <c r="F79" s="576"/>
      <c r="G79" s="576"/>
      <c r="H79" s="576"/>
      <c r="I79" s="576"/>
      <c r="J79" s="576"/>
      <c r="K79" s="576"/>
      <c r="L79" s="576"/>
      <c r="M79" s="576"/>
      <c r="N79" s="576"/>
      <c r="O79" s="576"/>
      <c r="P79" s="576"/>
      <c r="Q79" s="576"/>
      <c r="R79" s="576"/>
      <c r="S79" s="576"/>
      <c r="T79" s="576"/>
      <c r="U79" s="576"/>
      <c r="V79" s="576"/>
      <c r="W79" s="576"/>
      <c r="X79" s="576"/>
      <c r="Y79" s="519"/>
      <c r="AA79" s="281">
        <v>1</v>
      </c>
      <c r="AB79" s="282">
        <v>1</v>
      </c>
      <c r="AC79" s="281">
        <v>1</v>
      </c>
      <c r="AD79" s="281"/>
      <c r="AE79" s="1"/>
      <c r="AF79" s="1"/>
      <c r="AG79" s="1"/>
      <c r="AI79" s="4"/>
      <c r="AJ79" s="4"/>
    </row>
    <row r="80" spans="1:36" s="1" customFormat="1" ht="105.75" customHeight="1" x14ac:dyDescent="0.25">
      <c r="A80" s="772"/>
      <c r="B80" s="32"/>
      <c r="C80" s="658" t="s">
        <v>202</v>
      </c>
      <c r="D80" s="659"/>
      <c r="E80" s="659"/>
      <c r="F80" s="659"/>
      <c r="G80" s="659"/>
      <c r="H80" s="659"/>
      <c r="I80" s="659"/>
      <c r="J80" s="659"/>
      <c r="K80" s="659"/>
      <c r="L80" s="659"/>
      <c r="M80" s="659"/>
      <c r="N80" s="659"/>
      <c r="O80" s="659"/>
      <c r="P80" s="659"/>
      <c r="Q80" s="659"/>
      <c r="R80" s="659"/>
      <c r="S80" s="659"/>
      <c r="T80" s="659"/>
      <c r="U80" s="659"/>
      <c r="V80" s="659"/>
      <c r="W80" s="659"/>
      <c r="X80" s="659"/>
      <c r="Y80" s="661"/>
      <c r="AA80" s="281">
        <v>1</v>
      </c>
      <c r="AB80" s="281">
        <v>1</v>
      </c>
      <c r="AC80" s="281">
        <v>1</v>
      </c>
      <c r="AD80" s="281"/>
      <c r="AI80" s="4"/>
      <c r="AJ80" s="4"/>
    </row>
    <row r="81" spans="1:36" s="1" customFormat="1" ht="25.9" customHeight="1" x14ac:dyDescent="0.25">
      <c r="A81" s="772"/>
      <c r="B81" s="867" t="s">
        <v>38</v>
      </c>
      <c r="C81" s="837"/>
      <c r="D81" s="757" t="s">
        <v>63</v>
      </c>
      <c r="E81" s="757" t="s">
        <v>63</v>
      </c>
      <c r="F81" s="564"/>
      <c r="G81" s="841"/>
      <c r="H81" s="564"/>
      <c r="I81" s="152" t="s">
        <v>60</v>
      </c>
      <c r="J81" s="135"/>
      <c r="K81" s="560"/>
      <c r="L81" s="561"/>
      <c r="M81" s="566" t="s">
        <v>61</v>
      </c>
      <c r="N81" s="567"/>
      <c r="O81" s="567"/>
      <c r="P81" s="567"/>
      <c r="Q81" s="567"/>
      <c r="R81" s="568"/>
      <c r="S81" s="907"/>
      <c r="T81" s="560" t="s">
        <v>62</v>
      </c>
      <c r="U81" s="571"/>
      <c r="V81" s="571"/>
      <c r="W81" s="571"/>
      <c r="X81" s="571"/>
      <c r="Y81" s="572"/>
      <c r="AA81" s="281">
        <v>1</v>
      </c>
      <c r="AB81" s="281">
        <v>2</v>
      </c>
      <c r="AC81" s="281">
        <v>1</v>
      </c>
      <c r="AD81" s="281"/>
      <c r="AI81" s="4"/>
      <c r="AJ81" s="4"/>
    </row>
    <row r="82" spans="1:36" s="1" customFormat="1" ht="69" customHeight="1" thickBot="1" x14ac:dyDescent="0.3">
      <c r="A82" s="772"/>
      <c r="B82" s="868"/>
      <c r="C82" s="838"/>
      <c r="D82" s="839"/>
      <c r="E82" s="839"/>
      <c r="F82" s="840"/>
      <c r="G82" s="842"/>
      <c r="H82" s="565"/>
      <c r="I82" s="515"/>
      <c r="J82" s="516"/>
      <c r="K82" s="562"/>
      <c r="L82" s="563"/>
      <c r="M82" s="753"/>
      <c r="N82" s="754"/>
      <c r="O82" s="754"/>
      <c r="P82" s="754"/>
      <c r="Q82" s="754"/>
      <c r="R82" s="755"/>
      <c r="S82" s="908"/>
      <c r="T82" s="562"/>
      <c r="U82" s="573"/>
      <c r="V82" s="573"/>
      <c r="W82" s="573"/>
      <c r="X82" s="573"/>
      <c r="Y82" s="574"/>
      <c r="AA82" s="281">
        <v>1</v>
      </c>
      <c r="AB82" s="281">
        <v>2</v>
      </c>
      <c r="AC82" s="281">
        <v>1</v>
      </c>
      <c r="AD82" s="281"/>
      <c r="AI82" s="4"/>
      <c r="AJ82" s="4"/>
    </row>
    <row r="83" spans="1:36" s="215" customFormat="1" ht="10.15" customHeight="1" thickBot="1" x14ac:dyDescent="0.3">
      <c r="A83" s="216"/>
      <c r="B83" s="217"/>
      <c r="C83" s="218"/>
      <c r="D83" s="219"/>
      <c r="E83" s="219"/>
      <c r="F83" s="220"/>
      <c r="G83" s="203"/>
      <c r="H83" s="203"/>
      <c r="I83" s="221"/>
      <c r="J83" s="222"/>
      <c r="K83" s="226"/>
      <c r="L83" s="223"/>
      <c r="M83" s="224"/>
      <c r="N83" s="224"/>
      <c r="O83" s="224"/>
      <c r="P83" s="224"/>
      <c r="Q83" s="224"/>
      <c r="R83" s="224"/>
      <c r="S83" s="225"/>
      <c r="T83" s="222"/>
      <c r="U83" s="222"/>
      <c r="V83" s="222"/>
      <c r="W83" s="222"/>
      <c r="X83" s="222"/>
      <c r="Y83" s="222"/>
      <c r="AA83" s="281">
        <v>1</v>
      </c>
      <c r="AB83" s="281">
        <v>1</v>
      </c>
      <c r="AC83" s="281">
        <v>1</v>
      </c>
      <c r="AD83" s="281"/>
      <c r="AI83" s="206"/>
      <c r="AJ83" s="206"/>
    </row>
    <row r="84" spans="1:36" s="17" customFormat="1" ht="25.9" customHeight="1" thickBot="1" x14ac:dyDescent="0.3">
      <c r="A84" s="16"/>
      <c r="B84" s="620" t="s">
        <v>19</v>
      </c>
      <c r="C84" s="621"/>
      <c r="D84" s="621"/>
      <c r="E84" s="621"/>
      <c r="F84" s="621"/>
      <c r="G84" s="621"/>
      <c r="H84" s="621"/>
      <c r="I84" s="621"/>
      <c r="J84" s="621"/>
      <c r="K84" s="622"/>
      <c r="L84" s="621"/>
      <c r="M84" s="621"/>
      <c r="N84" s="621"/>
      <c r="O84" s="621"/>
      <c r="P84" s="621"/>
      <c r="Q84" s="621"/>
      <c r="R84" s="621"/>
      <c r="S84" s="621"/>
      <c r="T84" s="621"/>
      <c r="U84" s="621"/>
      <c r="V84" s="621"/>
      <c r="W84" s="621"/>
      <c r="X84" s="621"/>
      <c r="Y84" s="525"/>
      <c r="AA84" s="282"/>
      <c r="AB84" s="282">
        <v>1</v>
      </c>
      <c r="AC84" s="281">
        <v>1</v>
      </c>
      <c r="AD84" s="281"/>
      <c r="AE84" s="1">
        <f t="shared" si="9"/>
        <v>0</v>
      </c>
      <c r="AF84" s="1">
        <f t="shared" si="10"/>
        <v>0</v>
      </c>
      <c r="AG84" s="1">
        <f t="shared" si="11"/>
        <v>0</v>
      </c>
      <c r="AI84" s="4">
        <f t="shared" si="12"/>
        <v>0</v>
      </c>
      <c r="AJ84" s="4">
        <f t="shared" si="13"/>
        <v>0</v>
      </c>
    </row>
    <row r="85" spans="1:36" ht="25.9" customHeight="1" x14ac:dyDescent="0.25">
      <c r="A85" s="772"/>
      <c r="B85" s="27"/>
      <c r="C85" s="658" t="s">
        <v>203</v>
      </c>
      <c r="D85" s="659"/>
      <c r="E85" s="659"/>
      <c r="F85" s="659"/>
      <c r="G85" s="659"/>
      <c r="H85" s="659"/>
      <c r="I85" s="659"/>
      <c r="J85" s="659"/>
      <c r="K85" s="660"/>
      <c r="L85" s="659"/>
      <c r="M85" s="659"/>
      <c r="N85" s="659"/>
      <c r="O85" s="659"/>
      <c r="P85" s="659"/>
      <c r="Q85" s="659"/>
      <c r="R85" s="659"/>
      <c r="S85" s="659"/>
      <c r="T85" s="659"/>
      <c r="U85" s="659"/>
      <c r="V85" s="659"/>
      <c r="W85" s="659"/>
      <c r="X85" s="659"/>
      <c r="Y85" s="661"/>
      <c r="AB85" s="281">
        <v>1</v>
      </c>
      <c r="AC85" s="281">
        <v>1</v>
      </c>
      <c r="AD85" s="281"/>
      <c r="AE85" s="1">
        <f t="shared" si="9"/>
        <v>0</v>
      </c>
      <c r="AF85" s="1">
        <f t="shared" si="10"/>
        <v>0</v>
      </c>
      <c r="AG85" s="1">
        <f t="shared" si="11"/>
        <v>0</v>
      </c>
      <c r="AI85" s="4">
        <f t="shared" si="12"/>
        <v>0</v>
      </c>
      <c r="AJ85" s="4">
        <f t="shared" si="13"/>
        <v>0</v>
      </c>
    </row>
    <row r="86" spans="1:36" ht="25.9" customHeight="1" x14ac:dyDescent="0.25">
      <c r="A86" s="772"/>
      <c r="B86" s="880">
        <f>+B69+1</f>
        <v>2</v>
      </c>
      <c r="C86" s="38"/>
      <c r="D86" s="757" t="s">
        <v>49</v>
      </c>
      <c r="E86" s="757" t="s">
        <v>495</v>
      </c>
      <c r="F86" s="760" t="s">
        <v>48</v>
      </c>
      <c r="G86" s="597"/>
      <c r="H86" s="763"/>
      <c r="I86" s="600" t="s">
        <v>105</v>
      </c>
      <c r="J86" s="603" t="s">
        <v>528</v>
      </c>
      <c r="K86" s="535"/>
      <c r="L86" s="536"/>
      <c r="M86" s="642" t="s">
        <v>93</v>
      </c>
      <c r="N86" s="643"/>
      <c r="O86" s="643"/>
      <c r="P86" s="643"/>
      <c r="Q86" s="643"/>
      <c r="R86" s="644"/>
      <c r="S86" s="503"/>
      <c r="T86" s="712"/>
      <c r="U86" s="713"/>
      <c r="V86" s="713"/>
      <c r="W86" s="713"/>
      <c r="X86" s="713"/>
      <c r="Y86" s="714"/>
      <c r="AB86" s="281">
        <v>4</v>
      </c>
      <c r="AC86" s="281">
        <f>+IF(H86="●",3,1)</f>
        <v>1</v>
      </c>
      <c r="AD86" s="281"/>
      <c r="AE86" s="1" t="str">
        <f t="shared" si="9"/>
        <v>●</v>
      </c>
      <c r="AF86" s="1">
        <f t="shared" si="10"/>
        <v>0</v>
      </c>
      <c r="AG86" s="1">
        <f t="shared" si="11"/>
        <v>0</v>
      </c>
      <c r="AI86" s="4">
        <f t="shared" si="12"/>
        <v>0</v>
      </c>
      <c r="AJ86" s="4">
        <f t="shared" si="13"/>
        <v>0</v>
      </c>
    </row>
    <row r="87" spans="1:36" ht="59.45" customHeight="1" x14ac:dyDescent="0.25">
      <c r="A87" s="772"/>
      <c r="B87" s="859"/>
      <c r="C87" s="38"/>
      <c r="D87" s="758"/>
      <c r="E87" s="758"/>
      <c r="F87" s="761"/>
      <c r="G87" s="598"/>
      <c r="H87" s="764"/>
      <c r="I87" s="601"/>
      <c r="J87" s="604"/>
      <c r="K87" s="537"/>
      <c r="L87" s="538"/>
      <c r="M87" s="721" t="s">
        <v>92</v>
      </c>
      <c r="N87" s="722"/>
      <c r="O87" s="722"/>
      <c r="P87" s="722"/>
      <c r="Q87" s="722"/>
      <c r="R87" s="723"/>
      <c r="S87" s="504"/>
      <c r="T87" s="715"/>
      <c r="U87" s="716"/>
      <c r="V87" s="716"/>
      <c r="W87" s="716"/>
      <c r="X87" s="716"/>
      <c r="Y87" s="717"/>
      <c r="AB87" s="281">
        <v>4</v>
      </c>
      <c r="AC87" s="281">
        <f>+AC86</f>
        <v>1</v>
      </c>
      <c r="AD87" s="281"/>
      <c r="AE87" s="1">
        <f t="shared" si="9"/>
        <v>0</v>
      </c>
      <c r="AF87" s="1">
        <f t="shared" si="10"/>
        <v>0</v>
      </c>
      <c r="AG87" s="1">
        <f t="shared" si="11"/>
        <v>0</v>
      </c>
      <c r="AI87" s="4">
        <f t="shared" si="12"/>
        <v>0</v>
      </c>
      <c r="AJ87" s="4">
        <f t="shared" si="13"/>
        <v>0</v>
      </c>
    </row>
    <row r="88" spans="1:36" ht="40.9" customHeight="1" x14ac:dyDescent="0.25">
      <c r="A88" s="772"/>
      <c r="B88" s="859"/>
      <c r="C88" s="38"/>
      <c r="D88" s="758"/>
      <c r="E88" s="758"/>
      <c r="F88" s="761"/>
      <c r="G88" s="598"/>
      <c r="H88" s="764"/>
      <c r="I88" s="601"/>
      <c r="J88" s="611" t="s">
        <v>204</v>
      </c>
      <c r="K88" s="537"/>
      <c r="L88" s="538"/>
      <c r="M88" s="724"/>
      <c r="N88" s="725"/>
      <c r="O88" s="725"/>
      <c r="P88" s="725"/>
      <c r="Q88" s="725"/>
      <c r="R88" s="726"/>
      <c r="S88" s="504"/>
      <c r="T88" s="715"/>
      <c r="U88" s="716"/>
      <c r="V88" s="716"/>
      <c r="W88" s="716"/>
      <c r="X88" s="716"/>
      <c r="Y88" s="717"/>
      <c r="AB88" s="281">
        <v>4</v>
      </c>
      <c r="AC88" s="281">
        <f>+AC87</f>
        <v>1</v>
      </c>
      <c r="AD88" s="281"/>
      <c r="AE88" s="1">
        <f t="shared" si="9"/>
        <v>0</v>
      </c>
      <c r="AF88" s="1">
        <f t="shared" si="10"/>
        <v>0</v>
      </c>
      <c r="AG88" s="1">
        <f t="shared" si="11"/>
        <v>0</v>
      </c>
      <c r="AI88" s="4">
        <f t="shared" si="12"/>
        <v>0</v>
      </c>
      <c r="AJ88" s="4">
        <f t="shared" si="13"/>
        <v>0</v>
      </c>
    </row>
    <row r="89" spans="1:36" ht="85.15" customHeight="1" thickBot="1" x14ac:dyDescent="0.3">
      <c r="A89" s="772"/>
      <c r="B89" s="836"/>
      <c r="C89" s="53"/>
      <c r="D89" s="839"/>
      <c r="E89" s="839"/>
      <c r="F89" s="905"/>
      <c r="G89" s="700"/>
      <c r="H89" s="906"/>
      <c r="I89" s="690"/>
      <c r="J89" s="701"/>
      <c r="K89" s="558"/>
      <c r="L89" s="559"/>
      <c r="M89" s="727"/>
      <c r="N89" s="728"/>
      <c r="O89" s="728"/>
      <c r="P89" s="728"/>
      <c r="Q89" s="728"/>
      <c r="R89" s="729"/>
      <c r="S89" s="608"/>
      <c r="T89" s="718"/>
      <c r="U89" s="719"/>
      <c r="V89" s="719"/>
      <c r="W89" s="719"/>
      <c r="X89" s="719"/>
      <c r="Y89" s="720"/>
      <c r="AB89" s="281">
        <v>4</v>
      </c>
      <c r="AC89" s="281">
        <f>+AC88</f>
        <v>1</v>
      </c>
      <c r="AD89" s="281"/>
      <c r="AE89" s="1">
        <f t="shared" si="9"/>
        <v>0</v>
      </c>
      <c r="AF89" s="1">
        <f t="shared" si="10"/>
        <v>0</v>
      </c>
      <c r="AG89" s="1">
        <f t="shared" si="11"/>
        <v>0</v>
      </c>
      <c r="AI89" s="4">
        <f t="shared" si="12"/>
        <v>0</v>
      </c>
      <c r="AJ89" s="4">
        <f t="shared" si="13"/>
        <v>0</v>
      </c>
    </row>
    <row r="90" spans="1:36" s="215" customFormat="1" ht="10.15" customHeight="1" thickBot="1" x14ac:dyDescent="0.3">
      <c r="A90" s="216"/>
      <c r="B90" s="217"/>
      <c r="C90" s="218"/>
      <c r="D90" s="219"/>
      <c r="E90" s="219"/>
      <c r="F90" s="220"/>
      <c r="G90" s="203"/>
      <c r="H90" s="203"/>
      <c r="I90" s="221"/>
      <c r="J90" s="222"/>
      <c r="K90" s="226"/>
      <c r="L90" s="223"/>
      <c r="M90" s="224"/>
      <c r="N90" s="224"/>
      <c r="O90" s="224"/>
      <c r="P90" s="224"/>
      <c r="Q90" s="224"/>
      <c r="R90" s="224"/>
      <c r="S90" s="225"/>
      <c r="T90" s="222"/>
      <c r="U90" s="222"/>
      <c r="V90" s="222"/>
      <c r="W90" s="222"/>
      <c r="X90" s="222"/>
      <c r="Y90" s="222"/>
      <c r="AA90" s="281"/>
      <c r="AB90" s="281">
        <v>1</v>
      </c>
      <c r="AC90" s="281">
        <v>1</v>
      </c>
      <c r="AD90" s="281"/>
      <c r="AE90" s="215">
        <f t="shared" si="9"/>
        <v>0</v>
      </c>
      <c r="AF90" s="215">
        <f t="shared" si="10"/>
        <v>0</v>
      </c>
      <c r="AG90" s="215">
        <f t="shared" si="11"/>
        <v>0</v>
      </c>
      <c r="AI90" s="206">
        <f t="shared" si="12"/>
        <v>0</v>
      </c>
      <c r="AJ90" s="206">
        <f t="shared" si="13"/>
        <v>0</v>
      </c>
    </row>
    <row r="91" spans="1:36" s="17" customFormat="1" ht="25.9" customHeight="1" thickBot="1" x14ac:dyDescent="0.3">
      <c r="A91" s="16"/>
      <c r="B91" s="620" t="s">
        <v>205</v>
      </c>
      <c r="C91" s="621"/>
      <c r="D91" s="621"/>
      <c r="E91" s="621"/>
      <c r="F91" s="621"/>
      <c r="G91" s="621"/>
      <c r="H91" s="621"/>
      <c r="I91" s="621"/>
      <c r="J91" s="621"/>
      <c r="K91" s="622"/>
      <c r="L91" s="621"/>
      <c r="M91" s="621"/>
      <c r="N91" s="621"/>
      <c r="O91" s="621"/>
      <c r="P91" s="621"/>
      <c r="Q91" s="621"/>
      <c r="R91" s="621"/>
      <c r="S91" s="621"/>
      <c r="T91" s="621"/>
      <c r="U91" s="621"/>
      <c r="V91" s="621"/>
      <c r="W91" s="621"/>
      <c r="X91" s="621"/>
      <c r="Y91" s="525"/>
      <c r="AA91" s="282"/>
      <c r="AB91" s="282">
        <v>1</v>
      </c>
      <c r="AC91" s="281">
        <v>1</v>
      </c>
      <c r="AD91" s="281"/>
      <c r="AE91" s="1">
        <f t="shared" si="9"/>
        <v>0</v>
      </c>
      <c r="AF91" s="1">
        <f t="shared" si="10"/>
        <v>0</v>
      </c>
      <c r="AG91" s="1">
        <f t="shared" si="11"/>
        <v>0</v>
      </c>
      <c r="AI91" s="4">
        <f t="shared" si="12"/>
        <v>0</v>
      </c>
      <c r="AJ91" s="4">
        <f t="shared" si="13"/>
        <v>0</v>
      </c>
    </row>
    <row r="92" spans="1:36" ht="25.9" customHeight="1" x14ac:dyDescent="0.25">
      <c r="A92" s="772"/>
      <c r="B92" s="28"/>
      <c r="C92" s="901" t="s">
        <v>206</v>
      </c>
      <c r="D92" s="902"/>
      <c r="E92" s="902"/>
      <c r="F92" s="902"/>
      <c r="G92" s="902"/>
      <c r="H92" s="902"/>
      <c r="I92" s="902"/>
      <c r="J92" s="902"/>
      <c r="K92" s="903"/>
      <c r="L92" s="902"/>
      <c r="M92" s="902"/>
      <c r="N92" s="902"/>
      <c r="O92" s="902"/>
      <c r="P92" s="902"/>
      <c r="Q92" s="902"/>
      <c r="R92" s="902"/>
      <c r="S92" s="902"/>
      <c r="T92" s="902"/>
      <c r="U92" s="902"/>
      <c r="V92" s="902"/>
      <c r="W92" s="902"/>
      <c r="X92" s="902"/>
      <c r="Y92" s="904"/>
      <c r="AB92" s="281">
        <v>1</v>
      </c>
      <c r="AC92" s="281">
        <v>1</v>
      </c>
      <c r="AD92" s="281"/>
      <c r="AE92" s="1">
        <f t="shared" si="9"/>
        <v>0</v>
      </c>
      <c r="AF92" s="1">
        <f t="shared" si="10"/>
        <v>0</v>
      </c>
      <c r="AG92" s="1">
        <f t="shared" si="11"/>
        <v>0</v>
      </c>
      <c r="AI92" s="4">
        <f t="shared" si="12"/>
        <v>0</v>
      </c>
      <c r="AJ92" s="4">
        <f t="shared" si="13"/>
        <v>0</v>
      </c>
    </row>
    <row r="93" spans="1:36" ht="40.9" customHeight="1" x14ac:dyDescent="0.25">
      <c r="A93" s="772"/>
      <c r="B93" s="880">
        <f>+B86+1</f>
        <v>3</v>
      </c>
      <c r="C93" s="38"/>
      <c r="D93" s="757" t="s">
        <v>49</v>
      </c>
      <c r="E93" s="757" t="s">
        <v>495</v>
      </c>
      <c r="F93" s="760" t="s">
        <v>48</v>
      </c>
      <c r="G93" s="597"/>
      <c r="H93" s="763"/>
      <c r="I93" s="766" t="s">
        <v>207</v>
      </c>
      <c r="J93" s="603" t="s">
        <v>527</v>
      </c>
      <c r="K93" s="535"/>
      <c r="L93" s="536"/>
      <c r="M93" s="642" t="s">
        <v>208</v>
      </c>
      <c r="N93" s="643"/>
      <c r="O93" s="643"/>
      <c r="P93" s="643"/>
      <c r="Q93" s="643"/>
      <c r="R93" s="644"/>
      <c r="S93" s="503"/>
      <c r="T93" s="712"/>
      <c r="U93" s="713"/>
      <c r="V93" s="713"/>
      <c r="W93" s="713"/>
      <c r="X93" s="713"/>
      <c r="Y93" s="714"/>
      <c r="AB93" s="281">
        <v>4</v>
      </c>
      <c r="AC93" s="281">
        <f>+IF(H93="●",3,1)</f>
        <v>1</v>
      </c>
      <c r="AD93" s="281"/>
      <c r="AE93" s="1" t="str">
        <f t="shared" si="9"/>
        <v>●</v>
      </c>
      <c r="AF93" s="1">
        <f t="shared" si="10"/>
        <v>0</v>
      </c>
      <c r="AG93" s="1">
        <f t="shared" si="11"/>
        <v>0</v>
      </c>
      <c r="AI93" s="4">
        <f t="shared" si="12"/>
        <v>0</v>
      </c>
      <c r="AJ93" s="4">
        <f t="shared" si="13"/>
        <v>0</v>
      </c>
    </row>
    <row r="94" spans="1:36" ht="40.9" customHeight="1" x14ac:dyDescent="0.25">
      <c r="A94" s="772"/>
      <c r="B94" s="859"/>
      <c r="C94" s="38"/>
      <c r="D94" s="758"/>
      <c r="E94" s="758"/>
      <c r="F94" s="761"/>
      <c r="G94" s="598"/>
      <c r="H94" s="764"/>
      <c r="I94" s="699"/>
      <c r="J94" s="604"/>
      <c r="K94" s="537"/>
      <c r="L94" s="538"/>
      <c r="M94" s="721" t="s">
        <v>429</v>
      </c>
      <c r="N94" s="893"/>
      <c r="O94" s="893"/>
      <c r="P94" s="893"/>
      <c r="Q94" s="893"/>
      <c r="R94" s="894"/>
      <c r="S94" s="504"/>
      <c r="T94" s="715"/>
      <c r="U94" s="716"/>
      <c r="V94" s="716"/>
      <c r="W94" s="716"/>
      <c r="X94" s="716"/>
      <c r="Y94" s="717"/>
      <c r="AB94" s="281">
        <v>4</v>
      </c>
      <c r="AC94" s="281">
        <f>+AC93</f>
        <v>1</v>
      </c>
      <c r="AD94" s="281"/>
      <c r="AE94" s="1">
        <f t="shared" si="9"/>
        <v>0</v>
      </c>
      <c r="AF94" s="1">
        <f t="shared" si="10"/>
        <v>0</v>
      </c>
      <c r="AG94" s="1">
        <f t="shared" si="11"/>
        <v>0</v>
      </c>
      <c r="AI94" s="4">
        <f t="shared" si="12"/>
        <v>0</v>
      </c>
      <c r="AJ94" s="4">
        <f t="shared" si="13"/>
        <v>0</v>
      </c>
    </row>
    <row r="95" spans="1:36" ht="93" customHeight="1" x14ac:dyDescent="0.25">
      <c r="A95" s="772"/>
      <c r="B95" s="859"/>
      <c r="C95" s="38"/>
      <c r="D95" s="758"/>
      <c r="E95" s="758"/>
      <c r="F95" s="761"/>
      <c r="G95" s="598"/>
      <c r="H95" s="764"/>
      <c r="I95" s="699"/>
      <c r="J95" s="611" t="s">
        <v>465</v>
      </c>
      <c r="K95" s="537"/>
      <c r="L95" s="538"/>
      <c r="M95" s="724"/>
      <c r="N95" s="895"/>
      <c r="O95" s="895"/>
      <c r="P95" s="895"/>
      <c r="Q95" s="895"/>
      <c r="R95" s="896"/>
      <c r="S95" s="504"/>
      <c r="T95" s="715"/>
      <c r="U95" s="716"/>
      <c r="V95" s="716"/>
      <c r="W95" s="716"/>
      <c r="X95" s="716"/>
      <c r="Y95" s="717"/>
      <c r="AB95" s="281">
        <v>4</v>
      </c>
      <c r="AC95" s="281">
        <f>+AC94</f>
        <v>1</v>
      </c>
      <c r="AD95" s="281"/>
      <c r="AE95" s="1">
        <f t="shared" si="9"/>
        <v>0</v>
      </c>
      <c r="AF95" s="1">
        <f t="shared" si="10"/>
        <v>0</v>
      </c>
      <c r="AG95" s="1">
        <f t="shared" si="11"/>
        <v>0</v>
      </c>
      <c r="AI95" s="4">
        <f t="shared" si="12"/>
        <v>0</v>
      </c>
      <c r="AJ95" s="4">
        <f t="shared" si="13"/>
        <v>0</v>
      </c>
    </row>
    <row r="96" spans="1:36" ht="31.9" customHeight="1" thickBot="1" x14ac:dyDescent="0.3">
      <c r="A96" s="772"/>
      <c r="B96" s="836"/>
      <c r="C96" s="53"/>
      <c r="D96" s="759"/>
      <c r="E96" s="759"/>
      <c r="F96" s="762"/>
      <c r="G96" s="599"/>
      <c r="H96" s="765"/>
      <c r="I96" s="602"/>
      <c r="J96" s="900"/>
      <c r="K96" s="558"/>
      <c r="L96" s="559"/>
      <c r="M96" s="897"/>
      <c r="N96" s="898"/>
      <c r="O96" s="898"/>
      <c r="P96" s="898"/>
      <c r="Q96" s="898"/>
      <c r="R96" s="899"/>
      <c r="S96" s="608"/>
      <c r="T96" s="718"/>
      <c r="U96" s="719"/>
      <c r="V96" s="719"/>
      <c r="W96" s="719"/>
      <c r="X96" s="719"/>
      <c r="Y96" s="720"/>
      <c r="AB96" s="281">
        <v>4</v>
      </c>
      <c r="AC96" s="281">
        <f>+AC95</f>
        <v>1</v>
      </c>
      <c r="AD96" s="281"/>
      <c r="AE96" s="1">
        <f t="shared" si="9"/>
        <v>0</v>
      </c>
      <c r="AF96" s="1">
        <f t="shared" si="10"/>
        <v>0</v>
      </c>
      <c r="AG96" s="1">
        <f t="shared" si="11"/>
        <v>0</v>
      </c>
      <c r="AI96" s="4">
        <f t="shared" si="12"/>
        <v>0</v>
      </c>
      <c r="AJ96" s="4">
        <f t="shared" si="13"/>
        <v>0</v>
      </c>
    </row>
    <row r="97" spans="1:36" s="215" customFormat="1" ht="10.15" customHeight="1" thickBot="1" x14ac:dyDescent="0.3">
      <c r="A97" s="216"/>
      <c r="B97" s="217"/>
      <c r="C97" s="218"/>
      <c r="D97" s="219"/>
      <c r="E97" s="219"/>
      <c r="F97" s="220"/>
      <c r="G97" s="203"/>
      <c r="H97" s="203"/>
      <c r="I97" s="221"/>
      <c r="J97" s="222"/>
      <c r="K97" s="226"/>
      <c r="L97" s="223"/>
      <c r="M97" s="224"/>
      <c r="N97" s="224"/>
      <c r="O97" s="224"/>
      <c r="P97" s="224"/>
      <c r="Q97" s="224"/>
      <c r="R97" s="224"/>
      <c r="S97" s="225"/>
      <c r="T97" s="222"/>
      <c r="U97" s="222"/>
      <c r="V97" s="222"/>
      <c r="W97" s="222"/>
      <c r="X97" s="222"/>
      <c r="Y97" s="222"/>
      <c r="AA97" s="281"/>
      <c r="AB97" s="281">
        <v>1</v>
      </c>
      <c r="AC97" s="281">
        <v>1</v>
      </c>
      <c r="AD97" s="281"/>
      <c r="AE97" s="215">
        <f t="shared" si="9"/>
        <v>0</v>
      </c>
      <c r="AF97" s="215">
        <f t="shared" si="10"/>
        <v>0</v>
      </c>
      <c r="AG97" s="215">
        <f t="shared" si="11"/>
        <v>0</v>
      </c>
      <c r="AI97" s="206">
        <f t="shared" si="12"/>
        <v>0</v>
      </c>
      <c r="AJ97" s="206">
        <f t="shared" si="13"/>
        <v>0</v>
      </c>
    </row>
    <row r="98" spans="1:36" s="17" customFormat="1" ht="25.9" customHeight="1" thickBot="1" x14ac:dyDescent="0.3">
      <c r="A98" s="16"/>
      <c r="B98" s="520" t="s">
        <v>75</v>
      </c>
      <c r="C98" s="521"/>
      <c r="D98" s="521"/>
      <c r="E98" s="521"/>
      <c r="F98" s="521"/>
      <c r="G98" s="521"/>
      <c r="H98" s="521"/>
      <c r="I98" s="521"/>
      <c r="J98" s="521"/>
      <c r="K98" s="756"/>
      <c r="L98" s="521"/>
      <c r="M98" s="521"/>
      <c r="N98" s="521"/>
      <c r="O98" s="521"/>
      <c r="P98" s="521"/>
      <c r="Q98" s="521"/>
      <c r="R98" s="521"/>
      <c r="S98" s="521"/>
      <c r="T98" s="521"/>
      <c r="U98" s="521"/>
      <c r="V98" s="521"/>
      <c r="W98" s="521"/>
      <c r="X98" s="521"/>
      <c r="Y98" s="522"/>
      <c r="AA98" s="281">
        <v>1</v>
      </c>
      <c r="AB98" s="282">
        <v>1</v>
      </c>
      <c r="AC98" s="281">
        <v>1</v>
      </c>
      <c r="AD98" s="281"/>
      <c r="AE98" s="1"/>
      <c r="AF98" s="1"/>
      <c r="AG98" s="1"/>
      <c r="AI98" s="4"/>
      <c r="AJ98" s="4"/>
    </row>
    <row r="99" spans="1:36" s="17" customFormat="1" ht="25.9" customHeight="1" thickBot="1" x14ac:dyDescent="0.3">
      <c r="A99" s="16"/>
      <c r="B99" s="575" t="s">
        <v>76</v>
      </c>
      <c r="C99" s="576"/>
      <c r="D99" s="576"/>
      <c r="E99" s="576"/>
      <c r="F99" s="576"/>
      <c r="G99" s="576"/>
      <c r="H99" s="576"/>
      <c r="I99" s="576"/>
      <c r="J99" s="576"/>
      <c r="K99" s="640"/>
      <c r="L99" s="576"/>
      <c r="M99" s="576"/>
      <c r="N99" s="576"/>
      <c r="O99" s="576"/>
      <c r="P99" s="576"/>
      <c r="Q99" s="576"/>
      <c r="R99" s="576"/>
      <c r="S99" s="576"/>
      <c r="T99" s="576"/>
      <c r="U99" s="576"/>
      <c r="V99" s="576"/>
      <c r="W99" s="576"/>
      <c r="X99" s="576"/>
      <c r="Y99" s="519"/>
      <c r="AA99" s="281">
        <v>1</v>
      </c>
      <c r="AB99" s="282">
        <v>1</v>
      </c>
      <c r="AC99" s="281">
        <v>1</v>
      </c>
      <c r="AD99" s="281"/>
      <c r="AE99" s="1"/>
      <c r="AF99" s="1"/>
      <c r="AG99" s="1"/>
      <c r="AI99" s="4"/>
      <c r="AJ99" s="4"/>
    </row>
    <row r="100" spans="1:36" s="1" customFormat="1" ht="125.85" customHeight="1" x14ac:dyDescent="0.25">
      <c r="A100" s="772"/>
      <c r="B100" s="32"/>
      <c r="C100" s="658" t="s">
        <v>333</v>
      </c>
      <c r="D100" s="659"/>
      <c r="E100" s="659"/>
      <c r="F100" s="833"/>
      <c r="G100" s="833"/>
      <c r="H100" s="659"/>
      <c r="I100" s="833"/>
      <c r="J100" s="833"/>
      <c r="K100" s="660"/>
      <c r="L100" s="833"/>
      <c r="M100" s="833"/>
      <c r="N100" s="833"/>
      <c r="O100" s="833"/>
      <c r="P100" s="833"/>
      <c r="Q100" s="833"/>
      <c r="R100" s="833"/>
      <c r="S100" s="833"/>
      <c r="T100" s="833"/>
      <c r="U100" s="833"/>
      <c r="V100" s="833"/>
      <c r="W100" s="833"/>
      <c r="X100" s="833"/>
      <c r="Y100" s="834"/>
      <c r="AA100" s="281">
        <v>1</v>
      </c>
      <c r="AB100" s="281">
        <v>1</v>
      </c>
      <c r="AC100" s="281">
        <v>1</v>
      </c>
      <c r="AD100" s="281"/>
      <c r="AI100" s="4"/>
      <c r="AJ100" s="4"/>
    </row>
    <row r="101" spans="1:36" s="1" customFormat="1" ht="25.9" customHeight="1" x14ac:dyDescent="0.25">
      <c r="A101" s="772"/>
      <c r="B101" s="835" t="s">
        <v>38</v>
      </c>
      <c r="C101" s="837"/>
      <c r="D101" s="757" t="s">
        <v>63</v>
      </c>
      <c r="E101" s="757" t="s">
        <v>63</v>
      </c>
      <c r="F101" s="564"/>
      <c r="G101" s="841"/>
      <c r="H101" s="564"/>
      <c r="I101" s="152" t="s">
        <v>60</v>
      </c>
      <c r="J101" s="135"/>
      <c r="K101" s="560"/>
      <c r="L101" s="561"/>
      <c r="M101" s="566" t="s">
        <v>61</v>
      </c>
      <c r="N101" s="567"/>
      <c r="O101" s="567"/>
      <c r="P101" s="567"/>
      <c r="Q101" s="567"/>
      <c r="R101" s="568"/>
      <c r="S101" s="569"/>
      <c r="T101" s="560" t="s">
        <v>62</v>
      </c>
      <c r="U101" s="571"/>
      <c r="V101" s="571"/>
      <c r="W101" s="571"/>
      <c r="X101" s="571"/>
      <c r="Y101" s="572"/>
      <c r="AA101" s="281">
        <v>1</v>
      </c>
      <c r="AB101" s="281">
        <v>2</v>
      </c>
      <c r="AC101" s="281">
        <v>1</v>
      </c>
      <c r="AD101" s="281"/>
      <c r="AI101" s="4"/>
      <c r="AJ101" s="4"/>
    </row>
    <row r="102" spans="1:36" s="1" customFormat="1" ht="69" customHeight="1" thickBot="1" x14ac:dyDescent="0.3">
      <c r="A102" s="772"/>
      <c r="B102" s="836"/>
      <c r="C102" s="838"/>
      <c r="D102" s="839"/>
      <c r="E102" s="839"/>
      <c r="F102" s="840"/>
      <c r="G102" s="842"/>
      <c r="H102" s="565"/>
      <c r="I102" s="515"/>
      <c r="J102" s="516"/>
      <c r="K102" s="562"/>
      <c r="L102" s="563"/>
      <c r="M102" s="753"/>
      <c r="N102" s="754"/>
      <c r="O102" s="754"/>
      <c r="P102" s="754"/>
      <c r="Q102" s="754"/>
      <c r="R102" s="755"/>
      <c r="S102" s="570"/>
      <c r="T102" s="562"/>
      <c r="U102" s="573"/>
      <c r="V102" s="573"/>
      <c r="W102" s="573"/>
      <c r="X102" s="573"/>
      <c r="Y102" s="574"/>
      <c r="AA102" s="281">
        <v>1</v>
      </c>
      <c r="AB102" s="281">
        <v>2</v>
      </c>
      <c r="AC102" s="281">
        <v>1</v>
      </c>
      <c r="AD102" s="281"/>
      <c r="AI102" s="4"/>
      <c r="AJ102" s="4"/>
    </row>
    <row r="103" spans="1:36" s="215" customFormat="1" ht="10.15" customHeight="1" thickBot="1" x14ac:dyDescent="0.3">
      <c r="A103" s="216"/>
      <c r="B103" s="217"/>
      <c r="C103" s="218"/>
      <c r="D103" s="219"/>
      <c r="E103" s="219"/>
      <c r="F103" s="220"/>
      <c r="G103" s="203"/>
      <c r="H103" s="203"/>
      <c r="I103" s="221"/>
      <c r="J103" s="222"/>
      <c r="K103" s="226"/>
      <c r="L103" s="223"/>
      <c r="M103" s="224"/>
      <c r="N103" s="224"/>
      <c r="O103" s="224"/>
      <c r="P103" s="224"/>
      <c r="Q103" s="224"/>
      <c r="R103" s="224"/>
      <c r="S103" s="225"/>
      <c r="T103" s="222"/>
      <c r="U103" s="222"/>
      <c r="V103" s="222"/>
      <c r="W103" s="222"/>
      <c r="X103" s="222"/>
      <c r="Y103" s="222"/>
      <c r="AA103" s="281">
        <v>1</v>
      </c>
      <c r="AB103" s="281">
        <v>1</v>
      </c>
      <c r="AC103" s="281">
        <v>1</v>
      </c>
      <c r="AD103" s="281"/>
      <c r="AI103" s="206"/>
      <c r="AJ103" s="206"/>
    </row>
    <row r="104" spans="1:36" s="17" customFormat="1" ht="25.9" customHeight="1" thickBot="1" x14ac:dyDescent="0.3">
      <c r="A104" s="16"/>
      <c r="B104" s="575" t="s">
        <v>20</v>
      </c>
      <c r="C104" s="576"/>
      <c r="D104" s="576"/>
      <c r="E104" s="576"/>
      <c r="F104" s="576"/>
      <c r="G104" s="576"/>
      <c r="H104" s="576"/>
      <c r="I104" s="576"/>
      <c r="J104" s="576"/>
      <c r="K104" s="640"/>
      <c r="L104" s="576"/>
      <c r="M104" s="576"/>
      <c r="N104" s="576"/>
      <c r="O104" s="576"/>
      <c r="P104" s="576"/>
      <c r="Q104" s="576"/>
      <c r="R104" s="576"/>
      <c r="S104" s="576"/>
      <c r="T104" s="576"/>
      <c r="U104" s="576"/>
      <c r="V104" s="576"/>
      <c r="W104" s="576"/>
      <c r="X104" s="576"/>
      <c r="Y104" s="519"/>
      <c r="AA104" s="282"/>
      <c r="AB104" s="282">
        <v>1</v>
      </c>
      <c r="AC104" s="281">
        <v>1</v>
      </c>
      <c r="AD104" s="281"/>
      <c r="AE104" s="1">
        <f t="shared" si="9"/>
        <v>0</v>
      </c>
      <c r="AF104" s="1">
        <f t="shared" si="10"/>
        <v>0</v>
      </c>
      <c r="AG104" s="1">
        <f t="shared" si="11"/>
        <v>0</v>
      </c>
      <c r="AI104" s="4">
        <f t="shared" si="12"/>
        <v>0</v>
      </c>
      <c r="AJ104" s="4">
        <f t="shared" si="13"/>
        <v>0</v>
      </c>
    </row>
    <row r="105" spans="1:36" ht="85.9" customHeight="1" x14ac:dyDescent="0.25">
      <c r="A105" s="772"/>
      <c r="B105" s="2"/>
      <c r="C105" s="634" t="s">
        <v>430</v>
      </c>
      <c r="D105" s="635"/>
      <c r="E105" s="635"/>
      <c r="F105" s="635"/>
      <c r="G105" s="635"/>
      <c r="H105" s="635"/>
      <c r="I105" s="635"/>
      <c r="J105" s="635"/>
      <c r="K105" s="636"/>
      <c r="L105" s="635"/>
      <c r="M105" s="635"/>
      <c r="N105" s="635"/>
      <c r="O105" s="635"/>
      <c r="P105" s="635"/>
      <c r="Q105" s="635"/>
      <c r="R105" s="635"/>
      <c r="S105" s="635"/>
      <c r="T105" s="635"/>
      <c r="U105" s="635"/>
      <c r="V105" s="635"/>
      <c r="W105" s="635"/>
      <c r="X105" s="635"/>
      <c r="Y105" s="637"/>
      <c r="AB105" s="281">
        <v>1</v>
      </c>
      <c r="AC105" s="281">
        <v>1</v>
      </c>
      <c r="AD105" s="281"/>
      <c r="AE105" s="1">
        <f t="shared" si="9"/>
        <v>0</v>
      </c>
      <c r="AF105" s="1">
        <f t="shared" si="10"/>
        <v>0</v>
      </c>
      <c r="AG105" s="1">
        <f t="shared" si="11"/>
        <v>0</v>
      </c>
      <c r="AI105" s="4">
        <f t="shared" si="12"/>
        <v>0</v>
      </c>
      <c r="AJ105" s="4">
        <f t="shared" si="13"/>
        <v>0</v>
      </c>
    </row>
    <row r="106" spans="1:36" ht="40.9" customHeight="1" x14ac:dyDescent="0.25">
      <c r="A106" s="772"/>
      <c r="B106" s="880">
        <f>B93+1</f>
        <v>4</v>
      </c>
      <c r="C106" s="39"/>
      <c r="D106" s="757" t="s">
        <v>49</v>
      </c>
      <c r="E106" s="757" t="s">
        <v>13</v>
      </c>
      <c r="F106" s="760" t="s">
        <v>48</v>
      </c>
      <c r="G106" s="597"/>
      <c r="H106" s="763"/>
      <c r="I106" s="600" t="s">
        <v>326</v>
      </c>
      <c r="J106" s="603" t="s">
        <v>327</v>
      </c>
      <c r="K106" s="535"/>
      <c r="L106" s="536"/>
      <c r="M106" s="642" t="s">
        <v>209</v>
      </c>
      <c r="N106" s="643"/>
      <c r="O106" s="643"/>
      <c r="P106" s="643"/>
      <c r="Q106" s="643"/>
      <c r="R106" s="644"/>
      <c r="S106" s="645"/>
      <c r="T106" s="623"/>
      <c r="U106" s="624"/>
      <c r="V106" s="624"/>
      <c r="W106" s="624"/>
      <c r="X106" s="624"/>
      <c r="Y106" s="625"/>
      <c r="AB106" s="281">
        <v>4</v>
      </c>
      <c r="AC106" s="281">
        <f>+IF(H106="●",3,1)</f>
        <v>1</v>
      </c>
      <c r="AD106" s="281"/>
      <c r="AE106" s="1" t="str">
        <f t="shared" si="9"/>
        <v>●</v>
      </c>
      <c r="AF106" s="1">
        <f t="shared" si="10"/>
        <v>0</v>
      </c>
      <c r="AG106" s="1">
        <f t="shared" si="11"/>
        <v>0</v>
      </c>
      <c r="AI106" s="4">
        <f t="shared" si="12"/>
        <v>0</v>
      </c>
      <c r="AJ106" s="4">
        <f t="shared" si="13"/>
        <v>0</v>
      </c>
    </row>
    <row r="107" spans="1:36" ht="50.45" customHeight="1" x14ac:dyDescent="0.25">
      <c r="A107" s="772"/>
      <c r="B107" s="859"/>
      <c r="C107" s="39"/>
      <c r="D107" s="758"/>
      <c r="E107" s="758"/>
      <c r="F107" s="761"/>
      <c r="G107" s="598"/>
      <c r="H107" s="764"/>
      <c r="I107" s="601"/>
      <c r="J107" s="604"/>
      <c r="K107" s="537"/>
      <c r="L107" s="538"/>
      <c r="M107" s="648"/>
      <c r="N107" s="852"/>
      <c r="O107" s="852"/>
      <c r="P107" s="852"/>
      <c r="Q107" s="852"/>
      <c r="R107" s="853"/>
      <c r="S107" s="646"/>
      <c r="T107" s="626"/>
      <c r="U107" s="627"/>
      <c r="V107" s="627"/>
      <c r="W107" s="627"/>
      <c r="X107" s="627"/>
      <c r="Y107" s="628"/>
      <c r="AB107" s="281">
        <v>4</v>
      </c>
      <c r="AC107" s="281">
        <f>+AC106</f>
        <v>1</v>
      </c>
      <c r="AD107" s="281"/>
      <c r="AE107" s="1">
        <f t="shared" si="9"/>
        <v>0</v>
      </c>
      <c r="AF107" s="1">
        <f t="shared" si="10"/>
        <v>0</v>
      </c>
      <c r="AG107" s="1">
        <f t="shared" si="11"/>
        <v>0</v>
      </c>
      <c r="AI107" s="4">
        <f t="shared" si="12"/>
        <v>0</v>
      </c>
      <c r="AJ107" s="4">
        <f t="shared" si="13"/>
        <v>0</v>
      </c>
    </row>
    <row r="108" spans="1:36" ht="28.15" customHeight="1" x14ac:dyDescent="0.25">
      <c r="A108" s="772"/>
      <c r="B108" s="859"/>
      <c r="C108" s="39"/>
      <c r="D108" s="758"/>
      <c r="E108" s="758"/>
      <c r="F108" s="761"/>
      <c r="G108" s="598"/>
      <c r="H108" s="764"/>
      <c r="I108" s="601"/>
      <c r="J108" s="611" t="s">
        <v>210</v>
      </c>
      <c r="K108" s="537"/>
      <c r="L108" s="538"/>
      <c r="M108" s="649"/>
      <c r="N108" s="854"/>
      <c r="O108" s="854"/>
      <c r="P108" s="854"/>
      <c r="Q108" s="854"/>
      <c r="R108" s="855"/>
      <c r="S108" s="646"/>
      <c r="T108" s="626"/>
      <c r="U108" s="627"/>
      <c r="V108" s="627"/>
      <c r="W108" s="627"/>
      <c r="X108" s="627"/>
      <c r="Y108" s="628"/>
      <c r="AB108" s="281">
        <v>4</v>
      </c>
      <c r="AC108" s="281">
        <f>+AC107</f>
        <v>1</v>
      </c>
      <c r="AD108" s="281"/>
      <c r="AE108" s="1">
        <f t="shared" si="9"/>
        <v>0</v>
      </c>
      <c r="AF108" s="1">
        <f t="shared" si="10"/>
        <v>0</v>
      </c>
      <c r="AG108" s="1">
        <f t="shared" si="11"/>
        <v>0</v>
      </c>
      <c r="AI108" s="4">
        <f t="shared" si="12"/>
        <v>0</v>
      </c>
      <c r="AJ108" s="4">
        <f t="shared" si="13"/>
        <v>0</v>
      </c>
    </row>
    <row r="109" spans="1:36" ht="78.599999999999994" customHeight="1" x14ac:dyDescent="0.25">
      <c r="A109" s="772"/>
      <c r="B109" s="860"/>
      <c r="C109" s="54"/>
      <c r="D109" s="890"/>
      <c r="E109" s="890"/>
      <c r="F109" s="891"/>
      <c r="G109" s="662"/>
      <c r="H109" s="866"/>
      <c r="I109" s="683"/>
      <c r="J109" s="892"/>
      <c r="K109" s="539"/>
      <c r="L109" s="540"/>
      <c r="M109" s="856"/>
      <c r="N109" s="857"/>
      <c r="O109" s="857"/>
      <c r="P109" s="857"/>
      <c r="Q109" s="857"/>
      <c r="R109" s="858"/>
      <c r="S109" s="647"/>
      <c r="T109" s="629"/>
      <c r="U109" s="630"/>
      <c r="V109" s="630"/>
      <c r="W109" s="630"/>
      <c r="X109" s="630"/>
      <c r="Y109" s="631"/>
      <c r="AB109" s="281">
        <v>4</v>
      </c>
      <c r="AC109" s="281">
        <f>+AC108</f>
        <v>1</v>
      </c>
      <c r="AD109" s="281"/>
      <c r="AE109" s="1">
        <f t="shared" si="9"/>
        <v>0</v>
      </c>
      <c r="AF109" s="1">
        <f t="shared" si="10"/>
        <v>0</v>
      </c>
      <c r="AG109" s="1">
        <f t="shared" si="11"/>
        <v>0</v>
      </c>
      <c r="AI109" s="4">
        <f t="shared" si="12"/>
        <v>0</v>
      </c>
      <c r="AJ109" s="4">
        <f t="shared" si="13"/>
        <v>0</v>
      </c>
    </row>
    <row r="110" spans="1:36" ht="40.9" customHeight="1" x14ac:dyDescent="0.25">
      <c r="A110" s="772"/>
      <c r="B110" s="591">
        <f>+B106+1</f>
        <v>5</v>
      </c>
      <c r="C110" s="40"/>
      <c r="D110" s="594" t="s">
        <v>49</v>
      </c>
      <c r="E110" s="594" t="s">
        <v>494</v>
      </c>
      <c r="F110" s="597" t="s">
        <v>48</v>
      </c>
      <c r="G110" s="597"/>
      <c r="H110" s="613"/>
      <c r="I110" s="600" t="s">
        <v>211</v>
      </c>
      <c r="J110" s="888" t="s">
        <v>526</v>
      </c>
      <c r="K110" s="535"/>
      <c r="L110" s="536"/>
      <c r="M110" s="642" t="s">
        <v>353</v>
      </c>
      <c r="N110" s="643"/>
      <c r="O110" s="643"/>
      <c r="P110" s="643"/>
      <c r="Q110" s="643"/>
      <c r="R110" s="644"/>
      <c r="S110" s="645"/>
      <c r="T110" s="623"/>
      <c r="U110" s="624"/>
      <c r="V110" s="624"/>
      <c r="W110" s="624"/>
      <c r="X110" s="624"/>
      <c r="Y110" s="625"/>
      <c r="AB110" s="281">
        <v>4</v>
      </c>
      <c r="AC110" s="281">
        <f>+IF(H110="●",3,1)</f>
        <v>1</v>
      </c>
      <c r="AD110" s="281"/>
      <c r="AE110" s="1" t="str">
        <f t="shared" si="9"/>
        <v>●</v>
      </c>
      <c r="AF110" s="1">
        <f t="shared" si="10"/>
        <v>0</v>
      </c>
      <c r="AG110" s="1">
        <f t="shared" si="11"/>
        <v>0</v>
      </c>
      <c r="AI110" s="4">
        <f t="shared" si="12"/>
        <v>0</v>
      </c>
      <c r="AJ110" s="4">
        <f t="shared" si="13"/>
        <v>0</v>
      </c>
    </row>
    <row r="111" spans="1:36" ht="60.6" customHeight="1" x14ac:dyDescent="0.25">
      <c r="A111" s="772"/>
      <c r="B111" s="592"/>
      <c r="C111" s="40"/>
      <c r="D111" s="595"/>
      <c r="E111" s="595"/>
      <c r="F111" s="598"/>
      <c r="G111" s="598"/>
      <c r="H111" s="614"/>
      <c r="I111" s="601"/>
      <c r="J111" s="889"/>
      <c r="K111" s="537"/>
      <c r="L111" s="538"/>
      <c r="M111" s="648"/>
      <c r="N111" s="581"/>
      <c r="O111" s="581"/>
      <c r="P111" s="581"/>
      <c r="Q111" s="581"/>
      <c r="R111" s="582"/>
      <c r="S111" s="646"/>
      <c r="T111" s="626"/>
      <c r="U111" s="627"/>
      <c r="V111" s="627"/>
      <c r="W111" s="627"/>
      <c r="X111" s="627"/>
      <c r="Y111" s="628"/>
      <c r="AB111" s="281">
        <v>4</v>
      </c>
      <c r="AC111" s="281">
        <f>+AC110</f>
        <v>1</v>
      </c>
      <c r="AD111" s="281"/>
      <c r="AE111" s="1">
        <f t="shared" si="9"/>
        <v>0</v>
      </c>
      <c r="AF111" s="1">
        <f t="shared" si="10"/>
        <v>0</v>
      </c>
      <c r="AG111" s="1">
        <f t="shared" si="11"/>
        <v>0</v>
      </c>
      <c r="AI111" s="4">
        <f t="shared" si="12"/>
        <v>0</v>
      </c>
      <c r="AJ111" s="4">
        <f t="shared" si="13"/>
        <v>0</v>
      </c>
    </row>
    <row r="112" spans="1:36" ht="10.9" customHeight="1" x14ac:dyDescent="0.25">
      <c r="A112" s="772"/>
      <c r="B112" s="592"/>
      <c r="C112" s="40"/>
      <c r="D112" s="595"/>
      <c r="E112" s="595"/>
      <c r="F112" s="598"/>
      <c r="G112" s="598"/>
      <c r="H112" s="614"/>
      <c r="I112" s="601"/>
      <c r="J112" s="611" t="s">
        <v>89</v>
      </c>
      <c r="K112" s="537"/>
      <c r="L112" s="538"/>
      <c r="M112" s="886"/>
      <c r="N112" s="887"/>
      <c r="O112" s="887"/>
      <c r="P112" s="887"/>
      <c r="Q112" s="887"/>
      <c r="R112" s="585"/>
      <c r="S112" s="646"/>
      <c r="T112" s="626"/>
      <c r="U112" s="627"/>
      <c r="V112" s="627"/>
      <c r="W112" s="627"/>
      <c r="X112" s="627"/>
      <c r="Y112" s="628"/>
      <c r="AB112" s="281">
        <v>4</v>
      </c>
      <c r="AC112" s="281">
        <f>+AC111</f>
        <v>1</v>
      </c>
      <c r="AD112" s="281"/>
      <c r="AE112" s="1">
        <f t="shared" si="9"/>
        <v>0</v>
      </c>
      <c r="AF112" s="1">
        <f t="shared" si="10"/>
        <v>0</v>
      </c>
      <c r="AG112" s="1">
        <f t="shared" si="11"/>
        <v>0</v>
      </c>
      <c r="AI112" s="4">
        <f t="shared" si="12"/>
        <v>0</v>
      </c>
      <c r="AJ112" s="4">
        <f t="shared" si="13"/>
        <v>0</v>
      </c>
    </row>
    <row r="113" spans="1:36" ht="50.45" customHeight="1" x14ac:dyDescent="0.25">
      <c r="A113" s="772"/>
      <c r="B113" s="638"/>
      <c r="C113" s="40"/>
      <c r="D113" s="675"/>
      <c r="E113" s="675"/>
      <c r="F113" s="662"/>
      <c r="G113" s="662"/>
      <c r="H113" s="687"/>
      <c r="I113" s="683"/>
      <c r="J113" s="892"/>
      <c r="K113" s="539"/>
      <c r="L113" s="540"/>
      <c r="M113" s="650"/>
      <c r="N113" s="651"/>
      <c r="O113" s="651"/>
      <c r="P113" s="651"/>
      <c r="Q113" s="651"/>
      <c r="R113" s="652"/>
      <c r="S113" s="647"/>
      <c r="T113" s="629"/>
      <c r="U113" s="630"/>
      <c r="V113" s="630"/>
      <c r="W113" s="630"/>
      <c r="X113" s="630"/>
      <c r="Y113" s="631"/>
      <c r="AB113" s="281">
        <v>4</v>
      </c>
      <c r="AC113" s="281">
        <f>+AC112</f>
        <v>1</v>
      </c>
      <c r="AD113" s="281"/>
      <c r="AE113" s="1">
        <f t="shared" si="9"/>
        <v>0</v>
      </c>
      <c r="AF113" s="1">
        <f t="shared" si="10"/>
        <v>0</v>
      </c>
      <c r="AG113" s="1">
        <f t="shared" si="11"/>
        <v>0</v>
      </c>
      <c r="AI113" s="4">
        <f t="shared" si="12"/>
        <v>0</v>
      </c>
      <c r="AJ113" s="4">
        <f t="shared" si="13"/>
        <v>0</v>
      </c>
    </row>
    <row r="114" spans="1:36" ht="25.9" customHeight="1" x14ac:dyDescent="0.25">
      <c r="A114" s="772"/>
      <c r="B114" s="591">
        <f>+B110+1</f>
        <v>6</v>
      </c>
      <c r="C114" s="40"/>
      <c r="D114" s="594" t="s">
        <v>49</v>
      </c>
      <c r="E114" s="594" t="s">
        <v>496</v>
      </c>
      <c r="F114" s="597" t="s">
        <v>48</v>
      </c>
      <c r="G114" s="597"/>
      <c r="H114" s="613"/>
      <c r="I114" s="600" t="s">
        <v>131</v>
      </c>
      <c r="J114" s="812" t="s">
        <v>172</v>
      </c>
      <c r="K114" s="535"/>
      <c r="L114" s="536"/>
      <c r="M114" s="642" t="s">
        <v>212</v>
      </c>
      <c r="N114" s="643"/>
      <c r="O114" s="643"/>
      <c r="P114" s="643"/>
      <c r="Q114" s="643"/>
      <c r="R114" s="644"/>
      <c r="S114" s="503"/>
      <c r="T114" s="623"/>
      <c r="U114" s="624"/>
      <c r="V114" s="624"/>
      <c r="W114" s="624"/>
      <c r="X114" s="624"/>
      <c r="Y114" s="625"/>
      <c r="AB114" s="281">
        <v>4</v>
      </c>
      <c r="AC114" s="281">
        <f>+IF(H114="●",3,1)</f>
        <v>1</v>
      </c>
      <c r="AD114" s="281"/>
      <c r="AE114" s="1" t="str">
        <f t="shared" si="9"/>
        <v>●</v>
      </c>
      <c r="AF114" s="1">
        <f t="shared" si="10"/>
        <v>0</v>
      </c>
      <c r="AG114" s="1">
        <f t="shared" si="11"/>
        <v>0</v>
      </c>
      <c r="AI114" s="4">
        <f t="shared" si="12"/>
        <v>0</v>
      </c>
      <c r="AJ114" s="4">
        <f t="shared" si="13"/>
        <v>0</v>
      </c>
    </row>
    <row r="115" spans="1:36" ht="59.45" customHeight="1" x14ac:dyDescent="0.25">
      <c r="A115" s="772"/>
      <c r="B115" s="592"/>
      <c r="C115" s="40"/>
      <c r="D115" s="595"/>
      <c r="E115" s="595"/>
      <c r="F115" s="598"/>
      <c r="G115" s="598"/>
      <c r="H115" s="614"/>
      <c r="I115" s="601"/>
      <c r="J115" s="813"/>
      <c r="K115" s="537"/>
      <c r="L115" s="538"/>
      <c r="M115" s="648"/>
      <c r="N115" s="581"/>
      <c r="O115" s="581"/>
      <c r="P115" s="581"/>
      <c r="Q115" s="581"/>
      <c r="R115" s="582"/>
      <c r="S115" s="504"/>
      <c r="T115" s="626"/>
      <c r="U115" s="627"/>
      <c r="V115" s="627"/>
      <c r="W115" s="627"/>
      <c r="X115" s="627"/>
      <c r="Y115" s="628"/>
      <c r="AB115" s="281">
        <v>4</v>
      </c>
      <c r="AC115" s="281">
        <f>+AC114</f>
        <v>1</v>
      </c>
      <c r="AD115" s="281"/>
      <c r="AE115" s="1">
        <f t="shared" si="9"/>
        <v>0</v>
      </c>
      <c r="AF115" s="1">
        <f t="shared" si="10"/>
        <v>0</v>
      </c>
      <c r="AG115" s="1">
        <f t="shared" si="11"/>
        <v>0</v>
      </c>
      <c r="AI115" s="4">
        <f t="shared" si="12"/>
        <v>0</v>
      </c>
      <c r="AJ115" s="4">
        <f t="shared" si="13"/>
        <v>0</v>
      </c>
    </row>
    <row r="116" spans="1:36" ht="28.15" customHeight="1" x14ac:dyDescent="0.25">
      <c r="A116" s="772"/>
      <c r="B116" s="592"/>
      <c r="C116" s="40"/>
      <c r="D116" s="595"/>
      <c r="E116" s="595"/>
      <c r="F116" s="598"/>
      <c r="G116" s="598"/>
      <c r="H116" s="614"/>
      <c r="I116" s="601"/>
      <c r="J116" s="611" t="s">
        <v>213</v>
      </c>
      <c r="K116" s="537"/>
      <c r="L116" s="538"/>
      <c r="M116" s="886"/>
      <c r="N116" s="887"/>
      <c r="O116" s="887"/>
      <c r="P116" s="887"/>
      <c r="Q116" s="887"/>
      <c r="R116" s="585"/>
      <c r="S116" s="504"/>
      <c r="T116" s="626"/>
      <c r="U116" s="627"/>
      <c r="V116" s="627"/>
      <c r="W116" s="627"/>
      <c r="X116" s="627"/>
      <c r="Y116" s="628"/>
      <c r="AB116" s="281">
        <v>4</v>
      </c>
      <c r="AC116" s="281">
        <f>+AC115</f>
        <v>1</v>
      </c>
      <c r="AD116" s="281"/>
      <c r="AE116" s="1">
        <f t="shared" si="9"/>
        <v>0</v>
      </c>
      <c r="AF116" s="1">
        <f t="shared" si="10"/>
        <v>0</v>
      </c>
      <c r="AG116" s="1">
        <f t="shared" si="11"/>
        <v>0</v>
      </c>
      <c r="AI116" s="4">
        <f t="shared" si="12"/>
        <v>0</v>
      </c>
      <c r="AJ116" s="4">
        <f t="shared" si="13"/>
        <v>0</v>
      </c>
    </row>
    <row r="117" spans="1:36" ht="17.45" customHeight="1" thickBot="1" x14ac:dyDescent="0.3">
      <c r="A117" s="772"/>
      <c r="B117" s="593"/>
      <c r="C117" s="55"/>
      <c r="D117" s="596"/>
      <c r="E117" s="596"/>
      <c r="F117" s="599"/>
      <c r="G117" s="599"/>
      <c r="H117" s="615"/>
      <c r="I117" s="690"/>
      <c r="J117" s="590"/>
      <c r="K117" s="558"/>
      <c r="L117" s="559"/>
      <c r="M117" s="586"/>
      <c r="N117" s="587"/>
      <c r="O117" s="587"/>
      <c r="P117" s="587"/>
      <c r="Q117" s="587"/>
      <c r="R117" s="588"/>
      <c r="S117" s="608"/>
      <c r="T117" s="684"/>
      <c r="U117" s="685"/>
      <c r="V117" s="685"/>
      <c r="W117" s="685"/>
      <c r="X117" s="685"/>
      <c r="Y117" s="686"/>
      <c r="AB117" s="281">
        <v>4</v>
      </c>
      <c r="AC117" s="281">
        <f>+AC116</f>
        <v>1</v>
      </c>
      <c r="AD117" s="281"/>
      <c r="AE117" s="1">
        <f t="shared" si="9"/>
        <v>0</v>
      </c>
      <c r="AF117" s="1">
        <f t="shared" si="10"/>
        <v>0</v>
      </c>
      <c r="AG117" s="1">
        <f t="shared" si="11"/>
        <v>0</v>
      </c>
      <c r="AI117" s="4">
        <f t="shared" si="12"/>
        <v>0</v>
      </c>
      <c r="AJ117" s="4">
        <f t="shared" si="13"/>
        <v>0</v>
      </c>
    </row>
    <row r="118" spans="1:36" s="215" customFormat="1" ht="10.15" customHeight="1" thickBot="1" x14ac:dyDescent="0.3">
      <c r="A118" s="216"/>
      <c r="B118" s="217"/>
      <c r="C118" s="218"/>
      <c r="D118" s="219"/>
      <c r="E118" s="219"/>
      <c r="F118" s="220"/>
      <c r="G118" s="203"/>
      <c r="H118" s="203"/>
      <c r="I118" s="221"/>
      <c r="J118" s="222"/>
      <c r="K118" s="226"/>
      <c r="L118" s="223"/>
      <c r="M118" s="224"/>
      <c r="N118" s="224"/>
      <c r="O118" s="224"/>
      <c r="P118" s="224"/>
      <c r="Q118" s="224"/>
      <c r="R118" s="224"/>
      <c r="S118" s="225"/>
      <c r="T118" s="222"/>
      <c r="U118" s="222"/>
      <c r="V118" s="222"/>
      <c r="W118" s="222"/>
      <c r="X118" s="222"/>
      <c r="Y118" s="222"/>
      <c r="AA118" s="281"/>
      <c r="AB118" s="281">
        <v>1</v>
      </c>
      <c r="AC118" s="281">
        <v>1</v>
      </c>
      <c r="AD118" s="281"/>
      <c r="AE118" s="215">
        <f t="shared" si="9"/>
        <v>0</v>
      </c>
      <c r="AF118" s="215">
        <f t="shared" si="10"/>
        <v>0</v>
      </c>
      <c r="AG118" s="215">
        <f t="shared" si="11"/>
        <v>0</v>
      </c>
      <c r="AI118" s="206">
        <f t="shared" si="12"/>
        <v>0</v>
      </c>
      <c r="AJ118" s="206">
        <f t="shared" si="13"/>
        <v>0</v>
      </c>
    </row>
    <row r="119" spans="1:36" s="17" customFormat="1" ht="25.9" customHeight="1" thickBot="1" x14ac:dyDescent="0.3">
      <c r="A119" s="16"/>
      <c r="B119" s="520" t="s">
        <v>77</v>
      </c>
      <c r="C119" s="521"/>
      <c r="D119" s="521"/>
      <c r="E119" s="521"/>
      <c r="F119" s="521"/>
      <c r="G119" s="521"/>
      <c r="H119" s="521"/>
      <c r="I119" s="521"/>
      <c r="J119" s="521"/>
      <c r="K119" s="521"/>
      <c r="L119" s="521"/>
      <c r="M119" s="521"/>
      <c r="N119" s="521"/>
      <c r="O119" s="521"/>
      <c r="P119" s="521"/>
      <c r="Q119" s="521"/>
      <c r="R119" s="521"/>
      <c r="S119" s="521"/>
      <c r="T119" s="521"/>
      <c r="U119" s="521"/>
      <c r="V119" s="521"/>
      <c r="W119" s="521"/>
      <c r="X119" s="521"/>
      <c r="Y119" s="522"/>
      <c r="AA119" s="281">
        <v>1</v>
      </c>
      <c r="AB119" s="282">
        <v>1</v>
      </c>
      <c r="AC119" s="281">
        <v>1</v>
      </c>
      <c r="AD119" s="281"/>
      <c r="AE119" s="1"/>
      <c r="AF119" s="1"/>
      <c r="AG119" s="1"/>
      <c r="AI119" s="4"/>
      <c r="AJ119" s="4"/>
    </row>
    <row r="120" spans="1:36" s="17" customFormat="1" ht="25.9" customHeight="1" thickBot="1" x14ac:dyDescent="0.3">
      <c r="A120" s="16"/>
      <c r="B120" s="517" t="s">
        <v>78</v>
      </c>
      <c r="C120" s="518"/>
      <c r="D120" s="518"/>
      <c r="E120" s="518"/>
      <c r="F120" s="518"/>
      <c r="G120" s="518"/>
      <c r="H120" s="518"/>
      <c r="I120" s="518"/>
      <c r="J120" s="518"/>
      <c r="K120" s="518"/>
      <c r="L120" s="518"/>
      <c r="M120" s="518"/>
      <c r="N120" s="518"/>
      <c r="O120" s="518"/>
      <c r="P120" s="518"/>
      <c r="Q120" s="518"/>
      <c r="R120" s="518"/>
      <c r="S120" s="518"/>
      <c r="T120" s="518"/>
      <c r="U120" s="518"/>
      <c r="V120" s="518"/>
      <c r="W120" s="518"/>
      <c r="X120" s="518"/>
      <c r="Y120" s="519"/>
      <c r="AA120" s="281">
        <v>1</v>
      </c>
      <c r="AB120" s="282">
        <v>1</v>
      </c>
      <c r="AC120" s="281">
        <v>1</v>
      </c>
      <c r="AD120" s="281"/>
      <c r="AE120" s="1"/>
      <c r="AF120" s="1"/>
      <c r="AG120" s="1"/>
      <c r="AI120" s="4"/>
      <c r="AJ120" s="4"/>
    </row>
    <row r="121" spans="1:36" s="1" customFormat="1" ht="25.9" customHeight="1" x14ac:dyDescent="0.25">
      <c r="A121" s="772"/>
      <c r="B121" s="32"/>
      <c r="C121" s="658" t="s">
        <v>214</v>
      </c>
      <c r="D121" s="659"/>
      <c r="E121" s="659"/>
      <c r="F121" s="659"/>
      <c r="G121" s="659"/>
      <c r="H121" s="659"/>
      <c r="I121" s="659"/>
      <c r="J121" s="659"/>
      <c r="K121" s="659"/>
      <c r="L121" s="659"/>
      <c r="M121" s="659"/>
      <c r="N121" s="659"/>
      <c r="O121" s="659"/>
      <c r="P121" s="659"/>
      <c r="Q121" s="659"/>
      <c r="R121" s="659"/>
      <c r="S121" s="659"/>
      <c r="T121" s="659"/>
      <c r="U121" s="659"/>
      <c r="V121" s="659"/>
      <c r="W121" s="659"/>
      <c r="X121" s="659"/>
      <c r="Y121" s="661"/>
      <c r="AA121" s="281">
        <v>1</v>
      </c>
      <c r="AB121" s="281">
        <v>1</v>
      </c>
      <c r="AC121" s="281">
        <v>1</v>
      </c>
      <c r="AD121" s="281"/>
      <c r="AI121" s="4"/>
      <c r="AJ121" s="4"/>
    </row>
    <row r="122" spans="1:36" s="1" customFormat="1" ht="25.9" customHeight="1" x14ac:dyDescent="0.25">
      <c r="A122" s="772"/>
      <c r="B122" s="884" t="s">
        <v>38</v>
      </c>
      <c r="C122" s="837"/>
      <c r="D122" s="757" t="s">
        <v>63</v>
      </c>
      <c r="E122" s="757" t="s">
        <v>63</v>
      </c>
      <c r="F122" s="564"/>
      <c r="G122" s="841"/>
      <c r="H122" s="564"/>
      <c r="I122" s="152" t="s">
        <v>60</v>
      </c>
      <c r="J122" s="135"/>
      <c r="K122" s="560"/>
      <c r="L122" s="561"/>
      <c r="M122" s="566" t="s">
        <v>61</v>
      </c>
      <c r="N122" s="567"/>
      <c r="O122" s="567"/>
      <c r="P122" s="567"/>
      <c r="Q122" s="567"/>
      <c r="R122" s="568"/>
      <c r="S122" s="569"/>
      <c r="T122" s="560" t="s">
        <v>62</v>
      </c>
      <c r="U122" s="571"/>
      <c r="V122" s="571"/>
      <c r="W122" s="571"/>
      <c r="X122" s="571"/>
      <c r="Y122" s="572"/>
      <c r="AA122" s="281">
        <v>1</v>
      </c>
      <c r="AB122" s="281">
        <v>2</v>
      </c>
      <c r="AC122" s="281">
        <v>1</v>
      </c>
      <c r="AD122" s="281"/>
      <c r="AI122" s="4"/>
      <c r="AJ122" s="4"/>
    </row>
    <row r="123" spans="1:36" s="1" customFormat="1" ht="69" customHeight="1" thickBot="1" x14ac:dyDescent="0.3">
      <c r="A123" s="772"/>
      <c r="B123" s="885"/>
      <c r="C123" s="838"/>
      <c r="D123" s="839"/>
      <c r="E123" s="839"/>
      <c r="F123" s="840"/>
      <c r="G123" s="842"/>
      <c r="H123" s="565"/>
      <c r="I123" s="515"/>
      <c r="J123" s="516"/>
      <c r="K123" s="562"/>
      <c r="L123" s="563"/>
      <c r="M123" s="753"/>
      <c r="N123" s="754"/>
      <c r="O123" s="754"/>
      <c r="P123" s="754"/>
      <c r="Q123" s="754"/>
      <c r="R123" s="755"/>
      <c r="S123" s="570"/>
      <c r="T123" s="562"/>
      <c r="U123" s="573"/>
      <c r="V123" s="573"/>
      <c r="W123" s="573"/>
      <c r="X123" s="573"/>
      <c r="Y123" s="574"/>
      <c r="AA123" s="281">
        <v>1</v>
      </c>
      <c r="AB123" s="281">
        <v>2</v>
      </c>
      <c r="AC123" s="281">
        <v>1</v>
      </c>
      <c r="AD123" s="281"/>
      <c r="AI123" s="4"/>
      <c r="AJ123" s="4"/>
    </row>
    <row r="124" spans="1:36" s="215" customFormat="1" ht="10.15" customHeight="1" thickBot="1" x14ac:dyDescent="0.3">
      <c r="A124" s="216"/>
      <c r="B124" s="217"/>
      <c r="C124" s="218"/>
      <c r="D124" s="219"/>
      <c r="E124" s="219"/>
      <c r="F124" s="220"/>
      <c r="G124" s="203"/>
      <c r="H124" s="203"/>
      <c r="I124" s="221"/>
      <c r="J124" s="222"/>
      <c r="K124" s="226"/>
      <c r="L124" s="223"/>
      <c r="M124" s="224"/>
      <c r="N124" s="224"/>
      <c r="O124" s="224"/>
      <c r="P124" s="224"/>
      <c r="Q124" s="224"/>
      <c r="R124" s="224"/>
      <c r="S124" s="225"/>
      <c r="T124" s="222"/>
      <c r="U124" s="222"/>
      <c r="V124" s="222"/>
      <c r="W124" s="222"/>
      <c r="X124" s="222"/>
      <c r="Y124" s="222"/>
      <c r="AA124" s="281">
        <v>1</v>
      </c>
      <c r="AB124" s="281">
        <v>1</v>
      </c>
      <c r="AC124" s="281">
        <v>1</v>
      </c>
      <c r="AD124" s="281"/>
      <c r="AI124" s="206"/>
      <c r="AJ124" s="206"/>
    </row>
    <row r="125" spans="1:36" s="17" customFormat="1" ht="25.9" customHeight="1" thickBot="1" x14ac:dyDescent="0.3">
      <c r="A125" s="16"/>
      <c r="B125" s="620" t="s">
        <v>21</v>
      </c>
      <c r="C125" s="621"/>
      <c r="D125" s="621"/>
      <c r="E125" s="621"/>
      <c r="F125" s="621"/>
      <c r="G125" s="621"/>
      <c r="H125" s="621"/>
      <c r="I125" s="621"/>
      <c r="J125" s="621"/>
      <c r="K125" s="622"/>
      <c r="L125" s="621"/>
      <c r="M125" s="621"/>
      <c r="N125" s="621"/>
      <c r="O125" s="621"/>
      <c r="P125" s="621"/>
      <c r="Q125" s="621"/>
      <c r="R125" s="621"/>
      <c r="S125" s="621"/>
      <c r="T125" s="621"/>
      <c r="U125" s="621"/>
      <c r="V125" s="621"/>
      <c r="W125" s="621"/>
      <c r="X125" s="621"/>
      <c r="Y125" s="525"/>
      <c r="AA125" s="282"/>
      <c r="AB125" s="282">
        <v>1</v>
      </c>
      <c r="AC125" s="281">
        <v>1</v>
      </c>
      <c r="AD125" s="281"/>
      <c r="AE125" s="1">
        <f t="shared" si="9"/>
        <v>0</v>
      </c>
      <c r="AF125" s="1">
        <f t="shared" si="10"/>
        <v>0</v>
      </c>
      <c r="AG125" s="1"/>
      <c r="AI125" s="4">
        <f t="shared" si="12"/>
        <v>0</v>
      </c>
      <c r="AJ125" s="4">
        <f t="shared" si="13"/>
        <v>0</v>
      </c>
    </row>
    <row r="126" spans="1:36" ht="85.9" customHeight="1" x14ac:dyDescent="0.25">
      <c r="A126" s="772"/>
      <c r="B126" s="29"/>
      <c r="C126" s="876" t="s">
        <v>334</v>
      </c>
      <c r="D126" s="877"/>
      <c r="E126" s="877"/>
      <c r="F126" s="877"/>
      <c r="G126" s="877"/>
      <c r="H126" s="877"/>
      <c r="I126" s="877"/>
      <c r="J126" s="877"/>
      <c r="K126" s="878"/>
      <c r="L126" s="877"/>
      <c r="M126" s="877"/>
      <c r="N126" s="877"/>
      <c r="O126" s="877"/>
      <c r="P126" s="877"/>
      <c r="Q126" s="877"/>
      <c r="R126" s="877"/>
      <c r="S126" s="877"/>
      <c r="T126" s="877"/>
      <c r="U126" s="877"/>
      <c r="V126" s="877"/>
      <c r="W126" s="877"/>
      <c r="X126" s="877"/>
      <c r="Y126" s="879"/>
      <c r="AB126" s="281">
        <v>1</v>
      </c>
      <c r="AC126" s="281">
        <v>1</v>
      </c>
      <c r="AD126" s="281"/>
      <c r="AE126" s="1">
        <f t="shared" si="9"/>
        <v>0</v>
      </c>
      <c r="AF126" s="1">
        <f t="shared" si="10"/>
        <v>0</v>
      </c>
      <c r="AG126" s="1">
        <f t="shared" si="11"/>
        <v>0</v>
      </c>
      <c r="AI126" s="4">
        <f t="shared" si="12"/>
        <v>0</v>
      </c>
      <c r="AJ126" s="4">
        <f t="shared" si="13"/>
        <v>0</v>
      </c>
    </row>
    <row r="127" spans="1:36" ht="40.9" customHeight="1" x14ac:dyDescent="0.25">
      <c r="A127" s="772"/>
      <c r="B127" s="880">
        <f>+B114+1</f>
        <v>7</v>
      </c>
      <c r="C127" s="38"/>
      <c r="D127" s="757" t="s">
        <v>14</v>
      </c>
      <c r="E127" s="757" t="s">
        <v>497</v>
      </c>
      <c r="F127" s="760" t="s">
        <v>48</v>
      </c>
      <c r="G127" s="597"/>
      <c r="H127" s="763"/>
      <c r="I127" s="600" t="s">
        <v>215</v>
      </c>
      <c r="J127" s="603" t="s">
        <v>216</v>
      </c>
      <c r="K127" s="535"/>
      <c r="L127" s="536"/>
      <c r="M127" s="642" t="s">
        <v>217</v>
      </c>
      <c r="N127" s="643"/>
      <c r="O127" s="643"/>
      <c r="P127" s="643"/>
      <c r="Q127" s="643"/>
      <c r="R127" s="644"/>
      <c r="S127" s="503"/>
      <c r="T127" s="712"/>
      <c r="U127" s="713"/>
      <c r="V127" s="713"/>
      <c r="W127" s="713"/>
      <c r="X127" s="713"/>
      <c r="Y127" s="714"/>
      <c r="AB127" s="281">
        <v>4</v>
      </c>
      <c r="AC127" s="281">
        <f>+IF(H127="●",3,1)</f>
        <v>1</v>
      </c>
      <c r="AD127" s="281"/>
      <c r="AE127" s="1" t="str">
        <f t="shared" si="9"/>
        <v>●</v>
      </c>
      <c r="AF127" s="1">
        <f t="shared" si="10"/>
        <v>0</v>
      </c>
      <c r="AG127" s="1">
        <f t="shared" si="11"/>
        <v>0</v>
      </c>
      <c r="AI127" s="4">
        <f t="shared" si="12"/>
        <v>0</v>
      </c>
      <c r="AJ127" s="4">
        <f t="shared" si="13"/>
        <v>0</v>
      </c>
    </row>
    <row r="128" spans="1:36" ht="42" customHeight="1" x14ac:dyDescent="0.25">
      <c r="A128" s="772"/>
      <c r="B128" s="859"/>
      <c r="C128" s="38"/>
      <c r="D128" s="758"/>
      <c r="E128" s="758"/>
      <c r="F128" s="761"/>
      <c r="G128" s="598"/>
      <c r="H128" s="764"/>
      <c r="I128" s="601"/>
      <c r="J128" s="604"/>
      <c r="K128" s="537"/>
      <c r="L128" s="538"/>
      <c r="M128" s="721" t="s">
        <v>175</v>
      </c>
      <c r="N128" s="722"/>
      <c r="O128" s="722"/>
      <c r="P128" s="722"/>
      <c r="Q128" s="722"/>
      <c r="R128" s="723"/>
      <c r="S128" s="504"/>
      <c r="T128" s="715"/>
      <c r="U128" s="716"/>
      <c r="V128" s="716"/>
      <c r="W128" s="716"/>
      <c r="X128" s="716"/>
      <c r="Y128" s="717"/>
      <c r="AB128" s="281">
        <v>4</v>
      </c>
      <c r="AC128" s="281">
        <f>+AC127</f>
        <v>1</v>
      </c>
      <c r="AD128" s="281"/>
      <c r="AE128" s="1">
        <f t="shared" si="9"/>
        <v>0</v>
      </c>
      <c r="AF128" s="1">
        <f t="shared" si="10"/>
        <v>0</v>
      </c>
      <c r="AG128" s="1">
        <f t="shared" si="11"/>
        <v>0</v>
      </c>
      <c r="AI128" s="4">
        <f t="shared" si="12"/>
        <v>0</v>
      </c>
      <c r="AJ128" s="4">
        <f t="shared" si="13"/>
        <v>0</v>
      </c>
    </row>
    <row r="129" spans="1:36" ht="158.44999999999999" customHeight="1" x14ac:dyDescent="0.25">
      <c r="A129" s="772"/>
      <c r="B129" s="859"/>
      <c r="C129" s="38"/>
      <c r="D129" s="758"/>
      <c r="E129" s="758"/>
      <c r="F129" s="761"/>
      <c r="G129" s="598"/>
      <c r="H129" s="764"/>
      <c r="I129" s="601"/>
      <c r="J129" s="611" t="s">
        <v>328</v>
      </c>
      <c r="K129" s="537"/>
      <c r="L129" s="538"/>
      <c r="M129" s="724"/>
      <c r="N129" s="725"/>
      <c r="O129" s="725"/>
      <c r="P129" s="725"/>
      <c r="Q129" s="725"/>
      <c r="R129" s="726"/>
      <c r="S129" s="504"/>
      <c r="T129" s="715"/>
      <c r="U129" s="716"/>
      <c r="V129" s="716"/>
      <c r="W129" s="716"/>
      <c r="X129" s="716"/>
      <c r="Y129" s="717"/>
      <c r="AB129" s="281">
        <v>4</v>
      </c>
      <c r="AC129" s="281">
        <f>+AC128</f>
        <v>1</v>
      </c>
      <c r="AD129" s="281"/>
      <c r="AE129" s="1">
        <f t="shared" si="9"/>
        <v>0</v>
      </c>
      <c r="AF129" s="1">
        <f t="shared" si="10"/>
        <v>0</v>
      </c>
      <c r="AG129" s="1">
        <f t="shared" si="11"/>
        <v>0</v>
      </c>
      <c r="AI129" s="4">
        <f t="shared" si="12"/>
        <v>0</v>
      </c>
      <c r="AJ129" s="4">
        <f t="shared" si="13"/>
        <v>0</v>
      </c>
    </row>
    <row r="130" spans="1:36" ht="21" customHeight="1" thickBot="1" x14ac:dyDescent="0.3">
      <c r="A130" s="772"/>
      <c r="B130" s="836"/>
      <c r="C130" s="53"/>
      <c r="D130" s="839"/>
      <c r="E130" s="839"/>
      <c r="F130" s="881"/>
      <c r="G130" s="700"/>
      <c r="H130" s="882"/>
      <c r="I130" s="690"/>
      <c r="J130" s="701"/>
      <c r="K130" s="558"/>
      <c r="L130" s="559"/>
      <c r="M130" s="727"/>
      <c r="N130" s="728"/>
      <c r="O130" s="728"/>
      <c r="P130" s="728"/>
      <c r="Q130" s="728"/>
      <c r="R130" s="729"/>
      <c r="S130" s="608"/>
      <c r="T130" s="718"/>
      <c r="U130" s="719"/>
      <c r="V130" s="719"/>
      <c r="W130" s="719"/>
      <c r="X130" s="719"/>
      <c r="Y130" s="720"/>
      <c r="AB130" s="281">
        <v>4</v>
      </c>
      <c r="AC130" s="281">
        <f>+AC129</f>
        <v>1</v>
      </c>
      <c r="AD130" s="281"/>
      <c r="AE130" s="1">
        <f t="shared" si="9"/>
        <v>0</v>
      </c>
      <c r="AF130" s="1">
        <f t="shared" si="10"/>
        <v>0</v>
      </c>
      <c r="AG130" s="1">
        <f t="shared" si="11"/>
        <v>0</v>
      </c>
      <c r="AI130" s="4">
        <f t="shared" si="12"/>
        <v>0</v>
      </c>
      <c r="AJ130" s="4">
        <f t="shared" si="13"/>
        <v>0</v>
      </c>
    </row>
    <row r="131" spans="1:36" s="215" customFormat="1" ht="10.15" customHeight="1" thickBot="1" x14ac:dyDescent="0.3">
      <c r="A131" s="216"/>
      <c r="B131" s="217"/>
      <c r="C131" s="218"/>
      <c r="D131" s="219"/>
      <c r="E131" s="219"/>
      <c r="F131" s="220"/>
      <c r="G131" s="203"/>
      <c r="H131" s="203"/>
      <c r="I131" s="221"/>
      <c r="J131" s="222"/>
      <c r="K131" s="226"/>
      <c r="L131" s="223"/>
      <c r="M131" s="224"/>
      <c r="N131" s="224"/>
      <c r="O131" s="224"/>
      <c r="P131" s="224"/>
      <c r="Q131" s="224"/>
      <c r="R131" s="224"/>
      <c r="S131" s="225"/>
      <c r="T131" s="222"/>
      <c r="U131" s="222"/>
      <c r="V131" s="222"/>
      <c r="W131" s="222"/>
      <c r="X131" s="222"/>
      <c r="Y131" s="222"/>
      <c r="AA131" s="281"/>
      <c r="AB131" s="281">
        <v>1</v>
      </c>
      <c r="AC131" s="281">
        <v>1</v>
      </c>
      <c r="AD131" s="281"/>
      <c r="AE131" s="215">
        <f t="shared" si="9"/>
        <v>0</v>
      </c>
      <c r="AF131" s="215">
        <f t="shared" si="10"/>
        <v>0</v>
      </c>
      <c r="AG131" s="215">
        <f t="shared" si="11"/>
        <v>0</v>
      </c>
      <c r="AI131" s="206">
        <f t="shared" si="12"/>
        <v>0</v>
      </c>
      <c r="AJ131" s="206">
        <f t="shared" si="13"/>
        <v>0</v>
      </c>
    </row>
    <row r="132" spans="1:36" s="17" customFormat="1" ht="25.9" customHeight="1" thickBot="1" x14ac:dyDescent="0.3">
      <c r="A132" s="16"/>
      <c r="B132" s="575" t="s">
        <v>79</v>
      </c>
      <c r="C132" s="576"/>
      <c r="D132" s="576"/>
      <c r="E132" s="576"/>
      <c r="F132" s="576"/>
      <c r="G132" s="576"/>
      <c r="H132" s="576"/>
      <c r="I132" s="576"/>
      <c r="J132" s="576"/>
      <c r="K132" s="640"/>
      <c r="L132" s="576"/>
      <c r="M132" s="576"/>
      <c r="N132" s="576"/>
      <c r="O132" s="576"/>
      <c r="P132" s="576"/>
      <c r="Q132" s="576"/>
      <c r="R132" s="576"/>
      <c r="S132" s="576"/>
      <c r="T132" s="576"/>
      <c r="U132" s="576"/>
      <c r="V132" s="576"/>
      <c r="W132" s="576"/>
      <c r="X132" s="576"/>
      <c r="Y132" s="519"/>
      <c r="AA132" s="281">
        <v>1</v>
      </c>
      <c r="AB132" s="282">
        <v>1</v>
      </c>
      <c r="AC132" s="281">
        <v>1</v>
      </c>
      <c r="AD132" s="281"/>
      <c r="AE132" s="1"/>
      <c r="AF132" s="1"/>
      <c r="AG132" s="1"/>
      <c r="AI132" s="4"/>
      <c r="AJ132" s="4"/>
    </row>
    <row r="133" spans="1:36" s="1" customFormat="1" ht="125.85" customHeight="1" x14ac:dyDescent="0.25">
      <c r="A133" s="772"/>
      <c r="B133" s="27"/>
      <c r="C133" s="658" t="s">
        <v>488</v>
      </c>
      <c r="D133" s="659"/>
      <c r="E133" s="659"/>
      <c r="F133" s="659"/>
      <c r="G133" s="659"/>
      <c r="H133" s="659"/>
      <c r="I133" s="659"/>
      <c r="J133" s="659"/>
      <c r="K133" s="659"/>
      <c r="L133" s="659"/>
      <c r="M133" s="659"/>
      <c r="N133" s="659"/>
      <c r="O133" s="659"/>
      <c r="P133" s="659"/>
      <c r="Q133" s="659"/>
      <c r="R133" s="659"/>
      <c r="S133" s="659"/>
      <c r="T133" s="659"/>
      <c r="U133" s="659"/>
      <c r="V133" s="659"/>
      <c r="W133" s="659"/>
      <c r="X133" s="659"/>
      <c r="Y133" s="661"/>
      <c r="AA133" s="281">
        <v>1</v>
      </c>
      <c r="AB133" s="281">
        <v>1</v>
      </c>
      <c r="AC133" s="281">
        <v>1</v>
      </c>
      <c r="AD133" s="281"/>
      <c r="AI133" s="4"/>
      <c r="AJ133" s="4"/>
    </row>
    <row r="134" spans="1:36" s="1" customFormat="1" ht="25.9" customHeight="1" x14ac:dyDescent="0.25">
      <c r="A134" s="772"/>
      <c r="B134" s="883" t="s">
        <v>38</v>
      </c>
      <c r="C134" s="837"/>
      <c r="D134" s="757" t="s">
        <v>63</v>
      </c>
      <c r="E134" s="757" t="s">
        <v>63</v>
      </c>
      <c r="F134" s="564"/>
      <c r="G134" s="841"/>
      <c r="H134" s="564"/>
      <c r="I134" s="152" t="s">
        <v>60</v>
      </c>
      <c r="J134" s="135"/>
      <c r="K134" s="560"/>
      <c r="L134" s="561"/>
      <c r="M134" s="566" t="s">
        <v>61</v>
      </c>
      <c r="N134" s="567"/>
      <c r="O134" s="567"/>
      <c r="P134" s="567"/>
      <c r="Q134" s="567"/>
      <c r="R134" s="568"/>
      <c r="S134" s="569"/>
      <c r="T134" s="560" t="s">
        <v>62</v>
      </c>
      <c r="U134" s="571"/>
      <c r="V134" s="571"/>
      <c r="W134" s="571"/>
      <c r="X134" s="571"/>
      <c r="Y134" s="572"/>
      <c r="AA134" s="281">
        <v>1</v>
      </c>
      <c r="AB134" s="281">
        <v>2</v>
      </c>
      <c r="AC134" s="281">
        <v>1</v>
      </c>
      <c r="AD134" s="281"/>
      <c r="AI134" s="4"/>
      <c r="AJ134" s="4"/>
    </row>
    <row r="135" spans="1:36" s="1" customFormat="1" ht="69" customHeight="1" thickBot="1" x14ac:dyDescent="0.3">
      <c r="A135" s="772"/>
      <c r="B135" s="836"/>
      <c r="C135" s="838"/>
      <c r="D135" s="839"/>
      <c r="E135" s="839"/>
      <c r="F135" s="840"/>
      <c r="G135" s="842"/>
      <c r="H135" s="565"/>
      <c r="I135" s="515"/>
      <c r="J135" s="516"/>
      <c r="K135" s="562"/>
      <c r="L135" s="563"/>
      <c r="M135" s="753"/>
      <c r="N135" s="754"/>
      <c r="O135" s="754"/>
      <c r="P135" s="754"/>
      <c r="Q135" s="754"/>
      <c r="R135" s="755"/>
      <c r="S135" s="570"/>
      <c r="T135" s="562"/>
      <c r="U135" s="573"/>
      <c r="V135" s="573"/>
      <c r="W135" s="573"/>
      <c r="X135" s="573"/>
      <c r="Y135" s="574"/>
      <c r="AA135" s="281">
        <v>1</v>
      </c>
      <c r="AB135" s="281">
        <v>2</v>
      </c>
      <c r="AC135" s="281">
        <v>1</v>
      </c>
      <c r="AD135" s="281"/>
      <c r="AI135" s="4"/>
      <c r="AJ135" s="4"/>
    </row>
    <row r="136" spans="1:36" s="215" customFormat="1" ht="10.15" customHeight="1" thickBot="1" x14ac:dyDescent="0.3">
      <c r="A136" s="216"/>
      <c r="B136" s="217"/>
      <c r="C136" s="218"/>
      <c r="D136" s="219"/>
      <c r="E136" s="219"/>
      <c r="F136" s="220"/>
      <c r="G136" s="203"/>
      <c r="H136" s="203"/>
      <c r="I136" s="221"/>
      <c r="J136" s="222"/>
      <c r="K136" s="226"/>
      <c r="L136" s="223"/>
      <c r="M136" s="224"/>
      <c r="N136" s="224"/>
      <c r="O136" s="224"/>
      <c r="P136" s="224"/>
      <c r="Q136" s="224"/>
      <c r="R136" s="224"/>
      <c r="S136" s="225"/>
      <c r="T136" s="222"/>
      <c r="U136" s="222"/>
      <c r="V136" s="222"/>
      <c r="W136" s="222"/>
      <c r="X136" s="222"/>
      <c r="Y136" s="222"/>
      <c r="AA136" s="281">
        <v>1</v>
      </c>
      <c r="AB136" s="281">
        <v>1</v>
      </c>
      <c r="AC136" s="281">
        <v>1</v>
      </c>
      <c r="AD136" s="281"/>
      <c r="AI136" s="206"/>
      <c r="AJ136" s="206"/>
    </row>
    <row r="137" spans="1:36" s="17" customFormat="1" ht="25.9" customHeight="1" thickBot="1" x14ac:dyDescent="0.3">
      <c r="A137" s="16"/>
      <c r="B137" s="575" t="s">
        <v>80</v>
      </c>
      <c r="C137" s="576"/>
      <c r="D137" s="576"/>
      <c r="E137" s="576"/>
      <c r="F137" s="576"/>
      <c r="G137" s="576"/>
      <c r="H137" s="576"/>
      <c r="I137" s="576"/>
      <c r="J137" s="576"/>
      <c r="K137" s="640"/>
      <c r="L137" s="576"/>
      <c r="M137" s="576"/>
      <c r="N137" s="576"/>
      <c r="O137" s="576"/>
      <c r="P137" s="576"/>
      <c r="Q137" s="576"/>
      <c r="R137" s="576"/>
      <c r="S137" s="576"/>
      <c r="T137" s="576"/>
      <c r="U137" s="576"/>
      <c r="V137" s="576"/>
      <c r="W137" s="576"/>
      <c r="X137" s="576"/>
      <c r="Y137" s="519"/>
      <c r="AA137" s="281">
        <v>1</v>
      </c>
      <c r="AB137" s="282">
        <v>1</v>
      </c>
      <c r="AC137" s="281">
        <v>1</v>
      </c>
      <c r="AD137" s="281"/>
      <c r="AE137" s="1"/>
      <c r="AF137" s="1"/>
      <c r="AG137" s="1"/>
      <c r="AI137" s="4"/>
      <c r="AJ137" s="4"/>
    </row>
    <row r="138" spans="1:36" s="17" customFormat="1" ht="125.85" customHeight="1" x14ac:dyDescent="0.25">
      <c r="A138" s="16"/>
      <c r="B138" s="31"/>
      <c r="C138" s="871" t="s">
        <v>340</v>
      </c>
      <c r="D138" s="872"/>
      <c r="E138" s="872"/>
      <c r="F138" s="873"/>
      <c r="G138" s="873"/>
      <c r="H138" s="872"/>
      <c r="I138" s="873"/>
      <c r="J138" s="873"/>
      <c r="K138" s="874"/>
      <c r="L138" s="873"/>
      <c r="M138" s="873"/>
      <c r="N138" s="873"/>
      <c r="O138" s="873"/>
      <c r="P138" s="873"/>
      <c r="Q138" s="873"/>
      <c r="R138" s="873"/>
      <c r="S138" s="873"/>
      <c r="T138" s="873"/>
      <c r="U138" s="873"/>
      <c r="V138" s="873"/>
      <c r="W138" s="873"/>
      <c r="X138" s="873"/>
      <c r="Y138" s="875"/>
      <c r="AA138" s="281">
        <v>1</v>
      </c>
      <c r="AB138" s="282">
        <v>1</v>
      </c>
      <c r="AC138" s="281">
        <v>1</v>
      </c>
      <c r="AD138" s="281"/>
      <c r="AE138" s="1"/>
      <c r="AF138" s="1"/>
      <c r="AG138" s="1"/>
      <c r="AI138" s="4"/>
      <c r="AJ138" s="4"/>
    </row>
    <row r="139" spans="1:36" s="17" customFormat="1" ht="25.9" customHeight="1" x14ac:dyDescent="0.25">
      <c r="A139" s="16"/>
      <c r="B139" s="867" t="s">
        <v>38</v>
      </c>
      <c r="C139" s="837"/>
      <c r="D139" s="757" t="s">
        <v>63</v>
      </c>
      <c r="E139" s="757" t="s">
        <v>63</v>
      </c>
      <c r="F139" s="564"/>
      <c r="G139" s="869"/>
      <c r="H139" s="564"/>
      <c r="I139" s="152" t="s">
        <v>60</v>
      </c>
      <c r="J139" s="135"/>
      <c r="K139" s="560"/>
      <c r="L139" s="561"/>
      <c r="M139" s="566" t="s">
        <v>61</v>
      </c>
      <c r="N139" s="567"/>
      <c r="O139" s="567"/>
      <c r="P139" s="567"/>
      <c r="Q139" s="567"/>
      <c r="R139" s="568"/>
      <c r="S139" s="569"/>
      <c r="T139" s="560" t="s">
        <v>62</v>
      </c>
      <c r="U139" s="571"/>
      <c r="V139" s="571"/>
      <c r="W139" s="571"/>
      <c r="X139" s="571"/>
      <c r="Y139" s="572"/>
      <c r="AA139" s="281">
        <v>1</v>
      </c>
      <c r="AB139" s="282">
        <v>2</v>
      </c>
      <c r="AC139" s="281">
        <v>1</v>
      </c>
      <c r="AD139" s="281"/>
      <c r="AE139" s="1"/>
      <c r="AF139" s="1"/>
      <c r="AG139" s="1"/>
      <c r="AI139" s="4"/>
      <c r="AJ139" s="4"/>
    </row>
    <row r="140" spans="1:36" s="17" customFormat="1" ht="69" customHeight="1" thickBot="1" x14ac:dyDescent="0.3">
      <c r="A140" s="16"/>
      <c r="B140" s="868"/>
      <c r="C140" s="838"/>
      <c r="D140" s="839"/>
      <c r="E140" s="839"/>
      <c r="F140" s="840"/>
      <c r="G140" s="870"/>
      <c r="H140" s="565"/>
      <c r="I140" s="515"/>
      <c r="J140" s="516"/>
      <c r="K140" s="562"/>
      <c r="L140" s="563"/>
      <c r="M140" s="753"/>
      <c r="N140" s="754"/>
      <c r="O140" s="754"/>
      <c r="P140" s="754"/>
      <c r="Q140" s="754"/>
      <c r="R140" s="755"/>
      <c r="S140" s="570"/>
      <c r="T140" s="562"/>
      <c r="U140" s="573"/>
      <c r="V140" s="573"/>
      <c r="W140" s="573"/>
      <c r="X140" s="573"/>
      <c r="Y140" s="574"/>
      <c r="AA140" s="281">
        <v>1</v>
      </c>
      <c r="AB140" s="282">
        <v>2</v>
      </c>
      <c r="AC140" s="281">
        <v>1</v>
      </c>
      <c r="AD140" s="281"/>
      <c r="AE140" s="1"/>
      <c r="AF140" s="1"/>
      <c r="AG140" s="1"/>
      <c r="AI140" s="4"/>
      <c r="AJ140" s="4"/>
    </row>
    <row r="141" spans="1:36" s="237" customFormat="1" ht="10.15" customHeight="1" thickBot="1" x14ac:dyDescent="0.3">
      <c r="A141" s="204"/>
      <c r="B141" s="227"/>
      <c r="C141" s="228"/>
      <c r="D141" s="229"/>
      <c r="E141" s="229"/>
      <c r="F141" s="230"/>
      <c r="G141" s="231"/>
      <c r="H141" s="232"/>
      <c r="I141" s="233"/>
      <c r="J141" s="234"/>
      <c r="K141" s="230"/>
      <c r="L141" s="230"/>
      <c r="M141" s="234"/>
      <c r="N141" s="234"/>
      <c r="O141" s="234"/>
      <c r="P141" s="234"/>
      <c r="Q141" s="234"/>
      <c r="R141" s="234"/>
      <c r="S141" s="235"/>
      <c r="T141" s="234"/>
      <c r="U141" s="234"/>
      <c r="V141" s="234"/>
      <c r="W141" s="234"/>
      <c r="X141" s="234"/>
      <c r="Y141" s="236"/>
      <c r="AA141" s="281">
        <v>1</v>
      </c>
      <c r="AB141" s="282">
        <v>1</v>
      </c>
      <c r="AC141" s="281">
        <v>1</v>
      </c>
      <c r="AD141" s="281"/>
      <c r="AE141" s="215"/>
      <c r="AF141" s="215"/>
      <c r="AG141" s="215"/>
      <c r="AI141" s="206"/>
      <c r="AJ141" s="206"/>
    </row>
    <row r="142" spans="1:36" s="17" customFormat="1" ht="25.9" customHeight="1" thickBot="1" x14ac:dyDescent="0.3">
      <c r="A142" s="16"/>
      <c r="B142" s="575" t="s">
        <v>81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19"/>
      <c r="AA142" s="281">
        <v>1</v>
      </c>
      <c r="AB142" s="282">
        <v>1</v>
      </c>
      <c r="AC142" s="281">
        <v>1</v>
      </c>
      <c r="AD142" s="281"/>
      <c r="AE142" s="1"/>
      <c r="AF142" s="1"/>
      <c r="AG142" s="1"/>
      <c r="AI142" s="4"/>
      <c r="AJ142" s="4"/>
    </row>
    <row r="143" spans="1:36" s="1" customFormat="1" ht="25.9" customHeight="1" x14ac:dyDescent="0.25">
      <c r="A143" s="772"/>
      <c r="B143" s="32"/>
      <c r="C143" s="658" t="s">
        <v>218</v>
      </c>
      <c r="D143" s="659"/>
      <c r="E143" s="659"/>
      <c r="F143" s="659"/>
      <c r="G143" s="659"/>
      <c r="H143" s="659"/>
      <c r="I143" s="659"/>
      <c r="J143" s="659"/>
      <c r="K143" s="659"/>
      <c r="L143" s="659"/>
      <c r="M143" s="659"/>
      <c r="N143" s="659"/>
      <c r="O143" s="659"/>
      <c r="P143" s="659"/>
      <c r="Q143" s="659"/>
      <c r="R143" s="659"/>
      <c r="S143" s="659"/>
      <c r="T143" s="659"/>
      <c r="U143" s="659"/>
      <c r="V143" s="659"/>
      <c r="W143" s="659"/>
      <c r="X143" s="659"/>
      <c r="Y143" s="661"/>
      <c r="AA143" s="281">
        <v>1</v>
      </c>
      <c r="AB143" s="281">
        <v>1</v>
      </c>
      <c r="AC143" s="281">
        <v>1</v>
      </c>
      <c r="AD143" s="281"/>
      <c r="AI143" s="4"/>
      <c r="AJ143" s="4"/>
    </row>
    <row r="144" spans="1:36" s="1" customFormat="1" ht="25.9" customHeight="1" x14ac:dyDescent="0.25">
      <c r="A144" s="772"/>
      <c r="B144" s="867" t="s">
        <v>38</v>
      </c>
      <c r="C144" s="837"/>
      <c r="D144" s="757" t="s">
        <v>63</v>
      </c>
      <c r="E144" s="757" t="s">
        <v>63</v>
      </c>
      <c r="F144" s="564"/>
      <c r="G144" s="841"/>
      <c r="H144" s="564"/>
      <c r="I144" s="152" t="s">
        <v>60</v>
      </c>
      <c r="J144" s="135"/>
      <c r="K144" s="560"/>
      <c r="L144" s="561"/>
      <c r="M144" s="566" t="s">
        <v>61</v>
      </c>
      <c r="N144" s="567"/>
      <c r="O144" s="567"/>
      <c r="P144" s="567"/>
      <c r="Q144" s="567"/>
      <c r="R144" s="568"/>
      <c r="S144" s="569"/>
      <c r="T144" s="560" t="s">
        <v>62</v>
      </c>
      <c r="U144" s="571"/>
      <c r="V144" s="571"/>
      <c r="W144" s="571"/>
      <c r="X144" s="571"/>
      <c r="Y144" s="572"/>
      <c r="AA144" s="281">
        <v>1</v>
      </c>
      <c r="AB144" s="281">
        <v>2</v>
      </c>
      <c r="AC144" s="281">
        <v>1</v>
      </c>
      <c r="AD144" s="281"/>
      <c r="AI144" s="4"/>
      <c r="AJ144" s="4"/>
    </row>
    <row r="145" spans="1:36" s="1" customFormat="1" ht="69" customHeight="1" thickBot="1" x14ac:dyDescent="0.3">
      <c r="A145" s="772"/>
      <c r="B145" s="868"/>
      <c r="C145" s="838"/>
      <c r="D145" s="839"/>
      <c r="E145" s="839"/>
      <c r="F145" s="840"/>
      <c r="G145" s="842"/>
      <c r="H145" s="565"/>
      <c r="I145" s="515"/>
      <c r="J145" s="516"/>
      <c r="K145" s="562"/>
      <c r="L145" s="563"/>
      <c r="M145" s="753"/>
      <c r="N145" s="754"/>
      <c r="O145" s="754"/>
      <c r="P145" s="754"/>
      <c r="Q145" s="754"/>
      <c r="R145" s="755"/>
      <c r="S145" s="570"/>
      <c r="T145" s="562"/>
      <c r="U145" s="573"/>
      <c r="V145" s="573"/>
      <c r="W145" s="573"/>
      <c r="X145" s="573"/>
      <c r="Y145" s="574"/>
      <c r="AA145" s="281">
        <v>1</v>
      </c>
      <c r="AB145" s="281">
        <v>2</v>
      </c>
      <c r="AC145" s="281">
        <v>1</v>
      </c>
      <c r="AD145" s="281"/>
      <c r="AI145" s="4"/>
      <c r="AJ145" s="4"/>
    </row>
    <row r="146" spans="1:36" s="215" customFormat="1" ht="10.15" customHeight="1" thickBot="1" x14ac:dyDescent="0.3">
      <c r="A146" s="216"/>
      <c r="B146" s="217"/>
      <c r="C146" s="218"/>
      <c r="D146" s="219"/>
      <c r="E146" s="219"/>
      <c r="F146" s="220"/>
      <c r="G146" s="203"/>
      <c r="H146" s="203"/>
      <c r="I146" s="221"/>
      <c r="J146" s="222"/>
      <c r="K146" s="220"/>
      <c r="L146" s="223"/>
      <c r="M146" s="224"/>
      <c r="N146" s="224"/>
      <c r="O146" s="224"/>
      <c r="P146" s="224"/>
      <c r="Q146" s="224"/>
      <c r="R146" s="224"/>
      <c r="S146" s="225"/>
      <c r="T146" s="222"/>
      <c r="U146" s="222"/>
      <c r="V146" s="222"/>
      <c r="W146" s="222"/>
      <c r="X146" s="222"/>
      <c r="Y146" s="222"/>
      <c r="AA146" s="281">
        <v>1</v>
      </c>
      <c r="AB146" s="281">
        <v>1</v>
      </c>
      <c r="AC146" s="281">
        <v>1</v>
      </c>
      <c r="AD146" s="281"/>
      <c r="AI146" s="206"/>
      <c r="AJ146" s="206"/>
    </row>
    <row r="147" spans="1:36" s="17" customFormat="1" ht="25.9" customHeight="1" thickBot="1" x14ac:dyDescent="0.3">
      <c r="A147" s="16"/>
      <c r="B147" s="575" t="s">
        <v>390</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19"/>
      <c r="AA147" s="281">
        <v>1</v>
      </c>
      <c r="AB147" s="282">
        <v>1</v>
      </c>
      <c r="AC147" s="281">
        <v>1</v>
      </c>
      <c r="AD147" s="281"/>
      <c r="AE147" s="1"/>
      <c r="AF147" s="1"/>
      <c r="AG147" s="1"/>
      <c r="AI147" s="4"/>
      <c r="AJ147" s="4"/>
    </row>
    <row r="148" spans="1:36" s="1" customFormat="1" ht="25.9" customHeight="1" x14ac:dyDescent="0.25">
      <c r="A148" s="772"/>
      <c r="B148" s="32"/>
      <c r="C148" s="658" t="s">
        <v>219</v>
      </c>
      <c r="D148" s="659"/>
      <c r="E148" s="659"/>
      <c r="F148" s="659"/>
      <c r="G148" s="659"/>
      <c r="H148" s="659"/>
      <c r="I148" s="659"/>
      <c r="J148" s="659"/>
      <c r="K148" s="659"/>
      <c r="L148" s="659"/>
      <c r="M148" s="659"/>
      <c r="N148" s="659"/>
      <c r="O148" s="659"/>
      <c r="P148" s="659"/>
      <c r="Q148" s="659"/>
      <c r="R148" s="659"/>
      <c r="S148" s="659"/>
      <c r="T148" s="659"/>
      <c r="U148" s="659"/>
      <c r="V148" s="659"/>
      <c r="W148" s="659"/>
      <c r="X148" s="659"/>
      <c r="Y148" s="661"/>
      <c r="AA148" s="281">
        <v>1</v>
      </c>
      <c r="AB148" s="281">
        <v>1</v>
      </c>
      <c r="AC148" s="281">
        <v>1</v>
      </c>
      <c r="AD148" s="281"/>
      <c r="AI148" s="4"/>
      <c r="AJ148" s="4"/>
    </row>
    <row r="149" spans="1:36" s="1" customFormat="1" ht="25.9" customHeight="1" x14ac:dyDescent="0.25">
      <c r="A149" s="772"/>
      <c r="B149" s="867" t="s">
        <v>38</v>
      </c>
      <c r="C149" s="837" t="s">
        <v>38</v>
      </c>
      <c r="D149" s="757" t="s">
        <v>63</v>
      </c>
      <c r="E149" s="757" t="s">
        <v>63</v>
      </c>
      <c r="F149" s="564"/>
      <c r="G149" s="841"/>
      <c r="H149" s="564"/>
      <c r="I149" s="152" t="s">
        <v>60</v>
      </c>
      <c r="J149" s="135"/>
      <c r="K149" s="560"/>
      <c r="L149" s="561"/>
      <c r="M149" s="566" t="s">
        <v>61</v>
      </c>
      <c r="N149" s="567"/>
      <c r="O149" s="567"/>
      <c r="P149" s="567"/>
      <c r="Q149" s="567"/>
      <c r="R149" s="568"/>
      <c r="S149" s="569"/>
      <c r="T149" s="560" t="s">
        <v>62</v>
      </c>
      <c r="U149" s="571"/>
      <c r="V149" s="571"/>
      <c r="W149" s="571"/>
      <c r="X149" s="571"/>
      <c r="Y149" s="572"/>
      <c r="AA149" s="281">
        <v>1</v>
      </c>
      <c r="AB149" s="281">
        <v>2</v>
      </c>
      <c r="AC149" s="281">
        <v>1</v>
      </c>
      <c r="AD149" s="281"/>
      <c r="AI149" s="4"/>
      <c r="AJ149" s="4"/>
    </row>
    <row r="150" spans="1:36" s="1" customFormat="1" ht="69" customHeight="1" thickBot="1" x14ac:dyDescent="0.3">
      <c r="A150" s="772"/>
      <c r="B150" s="868"/>
      <c r="C150" s="838"/>
      <c r="D150" s="839"/>
      <c r="E150" s="839"/>
      <c r="F150" s="840"/>
      <c r="G150" s="842"/>
      <c r="H150" s="565"/>
      <c r="I150" s="515"/>
      <c r="J150" s="516"/>
      <c r="K150" s="562"/>
      <c r="L150" s="563"/>
      <c r="M150" s="753"/>
      <c r="N150" s="754"/>
      <c r="O150" s="754"/>
      <c r="P150" s="754"/>
      <c r="Q150" s="754"/>
      <c r="R150" s="755"/>
      <c r="S150" s="570"/>
      <c r="T150" s="562"/>
      <c r="U150" s="573"/>
      <c r="V150" s="573"/>
      <c r="W150" s="573"/>
      <c r="X150" s="573"/>
      <c r="Y150" s="574"/>
      <c r="AA150" s="281">
        <v>1</v>
      </c>
      <c r="AB150" s="281">
        <v>2</v>
      </c>
      <c r="AC150" s="281">
        <v>1</v>
      </c>
      <c r="AD150" s="281"/>
      <c r="AI150" s="4"/>
      <c r="AJ150" s="4"/>
    </row>
    <row r="151" spans="1:36" s="215" customFormat="1" ht="10.15" customHeight="1" thickBot="1" x14ac:dyDescent="0.3">
      <c r="A151" s="216"/>
      <c r="B151" s="217"/>
      <c r="C151" s="218"/>
      <c r="D151" s="219"/>
      <c r="E151" s="219"/>
      <c r="F151" s="220"/>
      <c r="G151" s="203"/>
      <c r="H151" s="203"/>
      <c r="I151" s="221"/>
      <c r="J151" s="222"/>
      <c r="K151" s="226"/>
      <c r="L151" s="223"/>
      <c r="M151" s="224"/>
      <c r="N151" s="224"/>
      <c r="O151" s="224"/>
      <c r="P151" s="224"/>
      <c r="Q151" s="224"/>
      <c r="R151" s="224"/>
      <c r="S151" s="225"/>
      <c r="T151" s="222"/>
      <c r="U151" s="222"/>
      <c r="V151" s="222"/>
      <c r="W151" s="222"/>
      <c r="X151" s="222"/>
      <c r="Y151" s="222"/>
      <c r="AA151" s="281">
        <v>1</v>
      </c>
      <c r="AB151" s="281">
        <v>1</v>
      </c>
      <c r="AC151" s="281">
        <v>1</v>
      </c>
      <c r="AD151" s="281"/>
      <c r="AE151" s="215">
        <f t="shared" ref="AE151:AE197" si="14">+F151</f>
        <v>0</v>
      </c>
      <c r="AF151" s="215">
        <f t="shared" ref="AF151:AF197" si="15">+G151</f>
        <v>0</v>
      </c>
      <c r="AG151" s="215">
        <f t="shared" ref="AG151:AG197" si="16">+H151</f>
        <v>0</v>
      </c>
      <c r="AI151" s="206">
        <f t="shared" ref="AI151:AI197" si="17">+K151</f>
        <v>0</v>
      </c>
      <c r="AJ151" s="206">
        <f t="shared" ref="AJ151:AJ197" si="18">+S151</f>
        <v>0</v>
      </c>
    </row>
    <row r="152" spans="1:36" s="17" customFormat="1" ht="25.9" customHeight="1" thickBot="1" x14ac:dyDescent="0.3">
      <c r="A152" s="16"/>
      <c r="B152" s="620" t="s">
        <v>22</v>
      </c>
      <c r="C152" s="621"/>
      <c r="D152" s="621"/>
      <c r="E152" s="621"/>
      <c r="F152" s="621"/>
      <c r="G152" s="621"/>
      <c r="H152" s="621"/>
      <c r="I152" s="621"/>
      <c r="J152" s="621"/>
      <c r="K152" s="622"/>
      <c r="L152" s="621"/>
      <c r="M152" s="621"/>
      <c r="N152" s="621"/>
      <c r="O152" s="621"/>
      <c r="P152" s="621"/>
      <c r="Q152" s="621"/>
      <c r="R152" s="621"/>
      <c r="S152" s="621"/>
      <c r="T152" s="621"/>
      <c r="U152" s="621"/>
      <c r="V152" s="621"/>
      <c r="W152" s="621"/>
      <c r="X152" s="621"/>
      <c r="Y152" s="525"/>
      <c r="AA152" s="282"/>
      <c r="AB152" s="282">
        <v>1</v>
      </c>
      <c r="AC152" s="281">
        <v>1</v>
      </c>
      <c r="AD152" s="281"/>
      <c r="AE152" s="1">
        <f t="shared" si="14"/>
        <v>0</v>
      </c>
      <c r="AF152" s="1">
        <f t="shared" si="15"/>
        <v>0</v>
      </c>
      <c r="AG152" s="1">
        <f t="shared" si="16"/>
        <v>0</v>
      </c>
      <c r="AI152" s="4">
        <f t="shared" si="17"/>
        <v>0</v>
      </c>
      <c r="AJ152" s="4">
        <f t="shared" si="18"/>
        <v>0</v>
      </c>
    </row>
    <row r="153" spans="1:36" ht="25.9" customHeight="1" x14ac:dyDescent="0.25">
      <c r="A153" s="772"/>
      <c r="B153" s="30"/>
      <c r="C153" s="620" t="s">
        <v>354</v>
      </c>
      <c r="D153" s="621"/>
      <c r="E153" s="621"/>
      <c r="F153" s="621"/>
      <c r="G153" s="621"/>
      <c r="H153" s="621"/>
      <c r="I153" s="621"/>
      <c r="J153" s="621"/>
      <c r="K153" s="622"/>
      <c r="L153" s="621"/>
      <c r="M153" s="621"/>
      <c r="N153" s="621"/>
      <c r="O153" s="621"/>
      <c r="P153" s="621"/>
      <c r="Q153" s="621"/>
      <c r="R153" s="621"/>
      <c r="S153" s="621"/>
      <c r="T153" s="621"/>
      <c r="U153" s="621"/>
      <c r="V153" s="621"/>
      <c r="W153" s="621"/>
      <c r="X153" s="621"/>
      <c r="Y153" s="525"/>
      <c r="AB153" s="281">
        <v>1</v>
      </c>
      <c r="AC153" s="281">
        <v>1</v>
      </c>
      <c r="AD153" s="281"/>
      <c r="AE153" s="1">
        <f t="shared" si="14"/>
        <v>0</v>
      </c>
      <c r="AF153" s="1">
        <f t="shared" si="15"/>
        <v>0</v>
      </c>
      <c r="AG153" s="1">
        <f t="shared" si="16"/>
        <v>0</v>
      </c>
      <c r="AI153" s="4">
        <f t="shared" si="17"/>
        <v>0</v>
      </c>
      <c r="AJ153" s="4">
        <f t="shared" si="18"/>
        <v>0</v>
      </c>
    </row>
    <row r="154" spans="1:36" ht="40.9" customHeight="1" x14ac:dyDescent="0.25">
      <c r="A154" s="772"/>
      <c r="B154" s="835">
        <f>+B127+1</f>
        <v>8</v>
      </c>
      <c r="C154" s="41"/>
      <c r="D154" s="757" t="s">
        <v>49</v>
      </c>
      <c r="E154" s="757" t="s">
        <v>475</v>
      </c>
      <c r="F154" s="760" t="s">
        <v>48</v>
      </c>
      <c r="G154" s="863"/>
      <c r="H154" s="763"/>
      <c r="I154" s="600" t="s">
        <v>132</v>
      </c>
      <c r="J154" s="603" t="s">
        <v>173</v>
      </c>
      <c r="K154" s="535"/>
      <c r="L154" s="536"/>
      <c r="M154" s="642" t="s">
        <v>66</v>
      </c>
      <c r="N154" s="643"/>
      <c r="O154" s="643"/>
      <c r="P154" s="643"/>
      <c r="Q154" s="643"/>
      <c r="R154" s="644"/>
      <c r="S154" s="645"/>
      <c r="T154" s="623"/>
      <c r="U154" s="624"/>
      <c r="V154" s="624"/>
      <c r="W154" s="624"/>
      <c r="X154" s="624"/>
      <c r="Y154" s="625"/>
      <c r="AB154" s="281">
        <v>4</v>
      </c>
      <c r="AC154" s="281">
        <f>+IF(H154="●",3,1)</f>
        <v>1</v>
      </c>
      <c r="AD154" s="281"/>
      <c r="AE154" s="1" t="str">
        <f t="shared" si="14"/>
        <v>●</v>
      </c>
      <c r="AF154" s="1">
        <f t="shared" si="15"/>
        <v>0</v>
      </c>
      <c r="AG154" s="1">
        <f t="shared" si="16"/>
        <v>0</v>
      </c>
      <c r="AI154" s="4">
        <f t="shared" si="17"/>
        <v>0</v>
      </c>
      <c r="AJ154" s="4">
        <f t="shared" si="18"/>
        <v>0</v>
      </c>
    </row>
    <row r="155" spans="1:36" ht="41.45" customHeight="1" x14ac:dyDescent="0.25">
      <c r="A155" s="772"/>
      <c r="B155" s="859"/>
      <c r="C155" s="41"/>
      <c r="D155" s="758"/>
      <c r="E155" s="758"/>
      <c r="F155" s="761"/>
      <c r="G155" s="864"/>
      <c r="H155" s="764"/>
      <c r="I155" s="601"/>
      <c r="J155" s="604"/>
      <c r="K155" s="537"/>
      <c r="L155" s="538"/>
      <c r="M155" s="648"/>
      <c r="N155" s="852"/>
      <c r="O155" s="852"/>
      <c r="P155" s="852"/>
      <c r="Q155" s="852"/>
      <c r="R155" s="853"/>
      <c r="S155" s="646"/>
      <c r="T155" s="626"/>
      <c r="U155" s="627"/>
      <c r="V155" s="627"/>
      <c r="W155" s="627"/>
      <c r="X155" s="627"/>
      <c r="Y155" s="628"/>
      <c r="AB155" s="281">
        <v>4</v>
      </c>
      <c r="AC155" s="281">
        <f>+AC154</f>
        <v>1</v>
      </c>
      <c r="AD155" s="281"/>
      <c r="AE155" s="1">
        <f t="shared" si="14"/>
        <v>0</v>
      </c>
      <c r="AF155" s="1">
        <f t="shared" si="15"/>
        <v>0</v>
      </c>
      <c r="AG155" s="1">
        <f t="shared" si="16"/>
        <v>0</v>
      </c>
      <c r="AI155" s="4">
        <f t="shared" si="17"/>
        <v>0</v>
      </c>
      <c r="AJ155" s="4">
        <f t="shared" si="18"/>
        <v>0</v>
      </c>
    </row>
    <row r="156" spans="1:36" ht="41.45" customHeight="1" x14ac:dyDescent="0.25">
      <c r="A156" s="772"/>
      <c r="B156" s="859"/>
      <c r="C156" s="41"/>
      <c r="D156" s="758"/>
      <c r="E156" s="758"/>
      <c r="F156" s="761"/>
      <c r="G156" s="864"/>
      <c r="H156" s="764"/>
      <c r="I156" s="601"/>
      <c r="J156" s="611" t="s">
        <v>220</v>
      </c>
      <c r="K156" s="537"/>
      <c r="L156" s="538"/>
      <c r="M156" s="649"/>
      <c r="N156" s="854"/>
      <c r="O156" s="854"/>
      <c r="P156" s="854"/>
      <c r="Q156" s="854"/>
      <c r="R156" s="855"/>
      <c r="S156" s="646"/>
      <c r="T156" s="626"/>
      <c r="U156" s="627"/>
      <c r="V156" s="627"/>
      <c r="W156" s="627"/>
      <c r="X156" s="627"/>
      <c r="Y156" s="628"/>
      <c r="AB156" s="281">
        <v>4</v>
      </c>
      <c r="AC156" s="281">
        <f>+AC155</f>
        <v>1</v>
      </c>
      <c r="AD156" s="281"/>
      <c r="AE156" s="1">
        <f t="shared" si="14"/>
        <v>0</v>
      </c>
      <c r="AF156" s="1">
        <f t="shared" si="15"/>
        <v>0</v>
      </c>
      <c r="AG156" s="1">
        <f t="shared" si="16"/>
        <v>0</v>
      </c>
      <c r="AI156" s="4">
        <f t="shared" si="17"/>
        <v>0</v>
      </c>
      <c r="AJ156" s="4">
        <f t="shared" si="18"/>
        <v>0</v>
      </c>
    </row>
    <row r="157" spans="1:36" ht="105" customHeight="1" x14ac:dyDescent="0.25">
      <c r="A157" s="772"/>
      <c r="B157" s="860"/>
      <c r="C157" s="41"/>
      <c r="D157" s="861"/>
      <c r="E157" s="861"/>
      <c r="F157" s="862"/>
      <c r="G157" s="865"/>
      <c r="H157" s="866"/>
      <c r="I157" s="683"/>
      <c r="J157" s="798"/>
      <c r="K157" s="539"/>
      <c r="L157" s="540"/>
      <c r="M157" s="856"/>
      <c r="N157" s="857"/>
      <c r="O157" s="857"/>
      <c r="P157" s="857"/>
      <c r="Q157" s="857"/>
      <c r="R157" s="858"/>
      <c r="S157" s="647"/>
      <c r="T157" s="629"/>
      <c r="U157" s="630"/>
      <c r="V157" s="630"/>
      <c r="W157" s="630"/>
      <c r="X157" s="630"/>
      <c r="Y157" s="631"/>
      <c r="AB157" s="281">
        <v>4</v>
      </c>
      <c r="AC157" s="281">
        <f>+AC156</f>
        <v>1</v>
      </c>
      <c r="AD157" s="281"/>
      <c r="AE157" s="1">
        <f t="shared" si="14"/>
        <v>0</v>
      </c>
      <c r="AF157" s="1">
        <f t="shared" si="15"/>
        <v>0</v>
      </c>
      <c r="AG157" s="1">
        <f t="shared" si="16"/>
        <v>0</v>
      </c>
      <c r="AI157" s="4">
        <f t="shared" si="17"/>
        <v>0</v>
      </c>
      <c r="AJ157" s="4">
        <f t="shared" si="18"/>
        <v>0</v>
      </c>
    </row>
    <row r="158" spans="1:36" ht="55.9" customHeight="1" x14ac:dyDescent="0.25">
      <c r="A158" s="772"/>
      <c r="B158" s="591">
        <f>+B154+1</f>
        <v>9</v>
      </c>
      <c r="C158" s="105"/>
      <c r="D158" s="594" t="s">
        <v>49</v>
      </c>
      <c r="E158" s="594" t="s">
        <v>498</v>
      </c>
      <c r="F158" s="849"/>
      <c r="G158" s="597" t="s">
        <v>48</v>
      </c>
      <c r="H158" s="613"/>
      <c r="I158" s="616" t="s">
        <v>133</v>
      </c>
      <c r="J158" s="844" t="s">
        <v>174</v>
      </c>
      <c r="K158" s="535"/>
      <c r="L158" s="536"/>
      <c r="M158" s="526" t="s">
        <v>221</v>
      </c>
      <c r="N158" s="527"/>
      <c r="O158" s="527"/>
      <c r="P158" s="527"/>
      <c r="Q158" s="527"/>
      <c r="R158" s="529"/>
      <c r="S158" s="503"/>
      <c r="T158" s="623"/>
      <c r="U158" s="624"/>
      <c r="V158" s="624"/>
      <c r="W158" s="624"/>
      <c r="X158" s="624"/>
      <c r="Y158" s="625"/>
      <c r="AA158" s="281">
        <v>2</v>
      </c>
      <c r="AB158" s="281">
        <v>4</v>
      </c>
      <c r="AC158" s="281">
        <f>+IF(H158="●",3,1)</f>
        <v>1</v>
      </c>
      <c r="AD158" s="281"/>
      <c r="AE158" s="1">
        <f t="shared" si="14"/>
        <v>0</v>
      </c>
      <c r="AF158" s="1" t="str">
        <f t="shared" si="15"/>
        <v>●</v>
      </c>
      <c r="AG158" s="1">
        <f t="shared" si="16"/>
        <v>0</v>
      </c>
      <c r="AI158" s="4">
        <f t="shared" si="17"/>
        <v>0</v>
      </c>
      <c r="AJ158" s="4">
        <f t="shared" si="18"/>
        <v>0</v>
      </c>
    </row>
    <row r="159" spans="1:36" ht="24" customHeight="1" x14ac:dyDescent="0.25">
      <c r="A159" s="772"/>
      <c r="B159" s="592"/>
      <c r="C159" s="105"/>
      <c r="D159" s="595"/>
      <c r="E159" s="595"/>
      <c r="F159" s="850"/>
      <c r="G159" s="598"/>
      <c r="H159" s="614"/>
      <c r="I159" s="617"/>
      <c r="J159" s="845"/>
      <c r="K159" s="537"/>
      <c r="L159" s="538"/>
      <c r="M159" s="789"/>
      <c r="N159" s="802"/>
      <c r="O159" s="802"/>
      <c r="P159" s="802"/>
      <c r="Q159" s="802"/>
      <c r="R159" s="803"/>
      <c r="S159" s="504"/>
      <c r="T159" s="626"/>
      <c r="U159" s="627"/>
      <c r="V159" s="627"/>
      <c r="W159" s="627"/>
      <c r="X159" s="627"/>
      <c r="Y159" s="628"/>
      <c r="AA159" s="281">
        <v>2</v>
      </c>
      <c r="AB159" s="281">
        <v>4</v>
      </c>
      <c r="AC159" s="281">
        <f>+AC158</f>
        <v>1</v>
      </c>
      <c r="AD159" s="281"/>
      <c r="AE159" s="1">
        <f t="shared" si="14"/>
        <v>0</v>
      </c>
      <c r="AF159" s="1">
        <f t="shared" si="15"/>
        <v>0</v>
      </c>
      <c r="AG159" s="1">
        <f t="shared" si="16"/>
        <v>0</v>
      </c>
      <c r="AI159" s="4">
        <f t="shared" si="17"/>
        <v>0</v>
      </c>
      <c r="AJ159" s="4">
        <f t="shared" si="18"/>
        <v>0</v>
      </c>
    </row>
    <row r="160" spans="1:36" ht="24.6" customHeight="1" x14ac:dyDescent="0.25">
      <c r="A160" s="772"/>
      <c r="B160" s="592"/>
      <c r="C160" s="105"/>
      <c r="D160" s="595"/>
      <c r="E160" s="595"/>
      <c r="F160" s="850"/>
      <c r="G160" s="598"/>
      <c r="H160" s="614"/>
      <c r="I160" s="617"/>
      <c r="J160" s="611" t="s">
        <v>222</v>
      </c>
      <c r="K160" s="537"/>
      <c r="L160" s="538"/>
      <c r="M160" s="790"/>
      <c r="N160" s="804"/>
      <c r="O160" s="804"/>
      <c r="P160" s="804"/>
      <c r="Q160" s="804"/>
      <c r="R160" s="805"/>
      <c r="S160" s="504"/>
      <c r="T160" s="626"/>
      <c r="U160" s="627"/>
      <c r="V160" s="627"/>
      <c r="W160" s="627"/>
      <c r="X160" s="627"/>
      <c r="Y160" s="628"/>
      <c r="AA160" s="281">
        <v>2</v>
      </c>
      <c r="AB160" s="281">
        <v>4</v>
      </c>
      <c r="AC160" s="281">
        <f>+AC159</f>
        <v>1</v>
      </c>
      <c r="AD160" s="281"/>
      <c r="AE160" s="1">
        <f t="shared" si="14"/>
        <v>0</v>
      </c>
      <c r="AF160" s="1">
        <f t="shared" si="15"/>
        <v>0</v>
      </c>
      <c r="AG160" s="1">
        <f t="shared" si="16"/>
        <v>0</v>
      </c>
      <c r="AI160" s="4">
        <f t="shared" si="17"/>
        <v>0</v>
      </c>
      <c r="AJ160" s="4">
        <f t="shared" si="18"/>
        <v>0</v>
      </c>
    </row>
    <row r="161" spans="1:36" ht="328.15" customHeight="1" thickBot="1" x14ac:dyDescent="0.3">
      <c r="A161" s="772"/>
      <c r="B161" s="593"/>
      <c r="C161" s="56"/>
      <c r="D161" s="749"/>
      <c r="E161" s="749"/>
      <c r="F161" s="851"/>
      <c r="G161" s="700"/>
      <c r="H161" s="767"/>
      <c r="I161" s="843"/>
      <c r="J161" s="590"/>
      <c r="K161" s="558"/>
      <c r="L161" s="559"/>
      <c r="M161" s="846"/>
      <c r="N161" s="847"/>
      <c r="O161" s="847"/>
      <c r="P161" s="847"/>
      <c r="Q161" s="847"/>
      <c r="R161" s="848"/>
      <c r="S161" s="608"/>
      <c r="T161" s="684"/>
      <c r="U161" s="685"/>
      <c r="V161" s="685"/>
      <c r="W161" s="685"/>
      <c r="X161" s="685"/>
      <c r="Y161" s="686"/>
      <c r="AA161" s="281">
        <v>2</v>
      </c>
      <c r="AB161" s="281">
        <v>4</v>
      </c>
      <c r="AC161" s="281">
        <f>+AC160</f>
        <v>1</v>
      </c>
      <c r="AD161" s="281"/>
      <c r="AE161" s="1">
        <f t="shared" si="14"/>
        <v>0</v>
      </c>
      <c r="AF161" s="1">
        <f t="shared" si="15"/>
        <v>0</v>
      </c>
      <c r="AG161" s="1">
        <f t="shared" si="16"/>
        <v>0</v>
      </c>
      <c r="AI161" s="4">
        <f t="shared" si="17"/>
        <v>0</v>
      </c>
      <c r="AJ161" s="4">
        <f t="shared" si="18"/>
        <v>0</v>
      </c>
    </row>
    <row r="162" spans="1:36" s="215" customFormat="1" ht="10.15" customHeight="1" thickBot="1" x14ac:dyDescent="0.3">
      <c r="A162" s="216"/>
      <c r="B162" s="217"/>
      <c r="C162" s="218"/>
      <c r="D162" s="219"/>
      <c r="E162" s="219"/>
      <c r="F162" s="220"/>
      <c r="G162" s="203"/>
      <c r="H162" s="203"/>
      <c r="I162" s="221"/>
      <c r="J162" s="222"/>
      <c r="K162" s="226"/>
      <c r="L162" s="223"/>
      <c r="M162" s="224"/>
      <c r="N162" s="224"/>
      <c r="O162" s="224"/>
      <c r="P162" s="224"/>
      <c r="Q162" s="224"/>
      <c r="R162" s="224"/>
      <c r="S162" s="225"/>
      <c r="T162" s="222"/>
      <c r="U162" s="222"/>
      <c r="V162" s="222"/>
      <c r="W162" s="222"/>
      <c r="X162" s="222"/>
      <c r="Y162" s="222"/>
      <c r="AA162" s="281"/>
      <c r="AB162" s="281">
        <v>1</v>
      </c>
      <c r="AC162" s="281">
        <v>1</v>
      </c>
      <c r="AD162" s="281"/>
      <c r="AI162" s="206"/>
      <c r="AJ162" s="206"/>
    </row>
    <row r="163" spans="1:36" s="17" customFormat="1" ht="25.9" customHeight="1" thickBot="1" x14ac:dyDescent="0.3">
      <c r="A163" s="16"/>
      <c r="B163" s="520" t="s">
        <v>82</v>
      </c>
      <c r="C163" s="521"/>
      <c r="D163" s="521"/>
      <c r="E163" s="521"/>
      <c r="F163" s="521"/>
      <c r="G163" s="521"/>
      <c r="H163" s="521"/>
      <c r="I163" s="521"/>
      <c r="J163" s="521"/>
      <c r="K163" s="756"/>
      <c r="L163" s="521"/>
      <c r="M163" s="521"/>
      <c r="N163" s="521"/>
      <c r="O163" s="521"/>
      <c r="P163" s="521"/>
      <c r="Q163" s="521"/>
      <c r="R163" s="521"/>
      <c r="S163" s="521"/>
      <c r="T163" s="521"/>
      <c r="U163" s="521"/>
      <c r="V163" s="521"/>
      <c r="W163" s="521"/>
      <c r="X163" s="521"/>
      <c r="Y163" s="522"/>
      <c r="AA163" s="282">
        <v>1</v>
      </c>
      <c r="AB163" s="282">
        <v>1</v>
      </c>
      <c r="AC163" s="281">
        <v>1</v>
      </c>
      <c r="AD163" s="281"/>
      <c r="AE163" s="1"/>
      <c r="AF163" s="1"/>
      <c r="AG163" s="1"/>
      <c r="AI163" s="4"/>
      <c r="AJ163" s="4"/>
    </row>
    <row r="164" spans="1:36" s="17" customFormat="1" ht="25.9" customHeight="1" thickBot="1" x14ac:dyDescent="0.3">
      <c r="A164" s="16"/>
      <c r="B164" s="575" t="s">
        <v>83</v>
      </c>
      <c r="C164" s="576"/>
      <c r="D164" s="576"/>
      <c r="E164" s="576"/>
      <c r="F164" s="576"/>
      <c r="G164" s="576"/>
      <c r="H164" s="576"/>
      <c r="I164" s="576"/>
      <c r="J164" s="576"/>
      <c r="K164" s="640"/>
      <c r="L164" s="576"/>
      <c r="M164" s="576"/>
      <c r="N164" s="576"/>
      <c r="O164" s="576"/>
      <c r="P164" s="576"/>
      <c r="Q164" s="576"/>
      <c r="R164" s="576"/>
      <c r="S164" s="576"/>
      <c r="T164" s="576"/>
      <c r="U164" s="576"/>
      <c r="V164" s="576"/>
      <c r="W164" s="576"/>
      <c r="X164" s="576"/>
      <c r="Y164" s="519"/>
      <c r="AA164" s="282">
        <v>1</v>
      </c>
      <c r="AB164" s="282">
        <v>1</v>
      </c>
      <c r="AC164" s="281">
        <v>1</v>
      </c>
      <c r="AD164" s="281"/>
      <c r="AE164" s="1"/>
      <c r="AF164" s="1"/>
      <c r="AG164" s="1"/>
      <c r="AI164" s="4"/>
      <c r="AJ164" s="4"/>
    </row>
    <row r="165" spans="1:36" s="1" customFormat="1" ht="65.849999999999994" customHeight="1" x14ac:dyDescent="0.25">
      <c r="A165" s="772"/>
      <c r="B165" s="32"/>
      <c r="C165" s="658" t="s">
        <v>466</v>
      </c>
      <c r="D165" s="659"/>
      <c r="E165" s="659"/>
      <c r="F165" s="833"/>
      <c r="G165" s="833"/>
      <c r="H165" s="659"/>
      <c r="I165" s="833"/>
      <c r="J165" s="833"/>
      <c r="K165" s="660"/>
      <c r="L165" s="833"/>
      <c r="M165" s="833"/>
      <c r="N165" s="833"/>
      <c r="O165" s="833"/>
      <c r="P165" s="833"/>
      <c r="Q165" s="833"/>
      <c r="R165" s="833"/>
      <c r="S165" s="833"/>
      <c r="T165" s="833"/>
      <c r="U165" s="833"/>
      <c r="V165" s="833"/>
      <c r="W165" s="833"/>
      <c r="X165" s="833"/>
      <c r="Y165" s="834"/>
      <c r="AA165" s="282">
        <v>1</v>
      </c>
      <c r="AB165" s="281">
        <v>1</v>
      </c>
      <c r="AC165" s="281">
        <v>1</v>
      </c>
      <c r="AD165" s="281"/>
      <c r="AI165" s="4"/>
      <c r="AJ165" s="4"/>
    </row>
    <row r="166" spans="1:36" s="1" customFormat="1" ht="25.9" customHeight="1" x14ac:dyDescent="0.25">
      <c r="A166" s="772"/>
      <c r="B166" s="835" t="s">
        <v>38</v>
      </c>
      <c r="C166" s="837" t="s">
        <v>38</v>
      </c>
      <c r="D166" s="757" t="s">
        <v>63</v>
      </c>
      <c r="E166" s="757" t="s">
        <v>63</v>
      </c>
      <c r="F166" s="564"/>
      <c r="G166" s="841"/>
      <c r="H166" s="564"/>
      <c r="I166" s="152" t="s">
        <v>60</v>
      </c>
      <c r="J166" s="135"/>
      <c r="K166" s="560"/>
      <c r="L166" s="561"/>
      <c r="M166" s="566" t="s">
        <v>61</v>
      </c>
      <c r="N166" s="567"/>
      <c r="O166" s="567"/>
      <c r="P166" s="567"/>
      <c r="Q166" s="567"/>
      <c r="R166" s="568"/>
      <c r="S166" s="569"/>
      <c r="T166" s="560" t="s">
        <v>62</v>
      </c>
      <c r="U166" s="571"/>
      <c r="V166" s="571"/>
      <c r="W166" s="571"/>
      <c r="X166" s="571"/>
      <c r="Y166" s="572"/>
      <c r="AA166" s="282">
        <v>1</v>
      </c>
      <c r="AB166" s="281">
        <v>2</v>
      </c>
      <c r="AC166" s="281">
        <v>1</v>
      </c>
      <c r="AD166" s="281"/>
      <c r="AI166" s="4"/>
      <c r="AJ166" s="4"/>
    </row>
    <row r="167" spans="1:36" s="1" customFormat="1" ht="69" customHeight="1" thickBot="1" x14ac:dyDescent="0.3">
      <c r="A167" s="772"/>
      <c r="B167" s="836"/>
      <c r="C167" s="838"/>
      <c r="D167" s="839"/>
      <c r="E167" s="839"/>
      <c r="F167" s="840"/>
      <c r="G167" s="842"/>
      <c r="H167" s="565"/>
      <c r="I167" s="515"/>
      <c r="J167" s="516"/>
      <c r="K167" s="562"/>
      <c r="L167" s="563"/>
      <c r="M167" s="753"/>
      <c r="N167" s="754"/>
      <c r="O167" s="754"/>
      <c r="P167" s="754"/>
      <c r="Q167" s="754"/>
      <c r="R167" s="755"/>
      <c r="S167" s="570"/>
      <c r="T167" s="562"/>
      <c r="U167" s="573"/>
      <c r="V167" s="573"/>
      <c r="W167" s="573"/>
      <c r="X167" s="573"/>
      <c r="Y167" s="574"/>
      <c r="AA167" s="282">
        <v>1</v>
      </c>
      <c r="AB167" s="281">
        <v>2</v>
      </c>
      <c r="AC167" s="281">
        <v>1</v>
      </c>
      <c r="AD167" s="281"/>
      <c r="AI167" s="4"/>
      <c r="AJ167" s="4"/>
    </row>
    <row r="168" spans="1:36" s="215" customFormat="1" ht="10.15" customHeight="1" thickBot="1" x14ac:dyDescent="0.3">
      <c r="A168" s="216"/>
      <c r="B168" s="217"/>
      <c r="C168" s="218"/>
      <c r="D168" s="219"/>
      <c r="E168" s="219"/>
      <c r="F168" s="220"/>
      <c r="G168" s="203"/>
      <c r="H168" s="203"/>
      <c r="I168" s="221"/>
      <c r="J168" s="222"/>
      <c r="K168" s="226"/>
      <c r="L168" s="223"/>
      <c r="M168" s="224"/>
      <c r="N168" s="224"/>
      <c r="O168" s="224"/>
      <c r="P168" s="224"/>
      <c r="Q168" s="224"/>
      <c r="R168" s="224"/>
      <c r="S168" s="225"/>
      <c r="T168" s="222"/>
      <c r="U168" s="222"/>
      <c r="V168" s="222"/>
      <c r="W168" s="222"/>
      <c r="X168" s="222"/>
      <c r="Y168" s="222"/>
      <c r="AA168" s="282">
        <v>1</v>
      </c>
      <c r="AB168" s="281">
        <v>1</v>
      </c>
      <c r="AC168" s="281">
        <v>1</v>
      </c>
      <c r="AD168" s="281"/>
      <c r="AI168" s="206"/>
      <c r="AJ168" s="206"/>
    </row>
    <row r="169" spans="1:36" s="17" customFormat="1" ht="25.9" customHeight="1" thickBot="1" x14ac:dyDescent="0.3">
      <c r="A169" s="16"/>
      <c r="B169" s="654" t="s">
        <v>355</v>
      </c>
      <c r="C169" s="655"/>
      <c r="D169" s="655"/>
      <c r="E169" s="655"/>
      <c r="F169" s="655"/>
      <c r="G169" s="655"/>
      <c r="H169" s="655"/>
      <c r="I169" s="655"/>
      <c r="J169" s="655"/>
      <c r="K169" s="656"/>
      <c r="L169" s="655"/>
      <c r="M169" s="655"/>
      <c r="N169" s="655"/>
      <c r="O169" s="655"/>
      <c r="P169" s="655"/>
      <c r="Q169" s="655"/>
      <c r="R169" s="655"/>
      <c r="S169" s="655"/>
      <c r="T169" s="655"/>
      <c r="U169" s="655"/>
      <c r="V169" s="655"/>
      <c r="W169" s="655"/>
      <c r="X169" s="655"/>
      <c r="Y169" s="657"/>
      <c r="AA169" s="282"/>
      <c r="AB169" s="282">
        <v>1</v>
      </c>
      <c r="AC169" s="281">
        <v>1</v>
      </c>
      <c r="AD169" s="281"/>
      <c r="AE169" s="1">
        <f t="shared" si="14"/>
        <v>0</v>
      </c>
      <c r="AF169" s="1">
        <f t="shared" si="15"/>
        <v>0</v>
      </c>
      <c r="AG169" s="1">
        <f t="shared" si="16"/>
        <v>0</v>
      </c>
      <c r="AI169" s="4">
        <f t="shared" si="17"/>
        <v>0</v>
      </c>
      <c r="AJ169" s="4">
        <f t="shared" si="18"/>
        <v>0</v>
      </c>
    </row>
    <row r="170" spans="1:36" s="17" customFormat="1" ht="25.9" customHeight="1" thickBot="1" x14ac:dyDescent="0.3">
      <c r="A170" s="16"/>
      <c r="B170" s="575" t="s">
        <v>23</v>
      </c>
      <c r="C170" s="576"/>
      <c r="D170" s="576"/>
      <c r="E170" s="576"/>
      <c r="F170" s="576"/>
      <c r="G170" s="576"/>
      <c r="H170" s="576"/>
      <c r="I170" s="576"/>
      <c r="J170" s="576"/>
      <c r="K170" s="640"/>
      <c r="L170" s="576"/>
      <c r="M170" s="576"/>
      <c r="N170" s="576"/>
      <c r="O170" s="576"/>
      <c r="P170" s="576"/>
      <c r="Q170" s="576"/>
      <c r="R170" s="576"/>
      <c r="S170" s="576"/>
      <c r="T170" s="576"/>
      <c r="U170" s="576"/>
      <c r="V170" s="576"/>
      <c r="W170" s="576"/>
      <c r="X170" s="576"/>
      <c r="Y170" s="519"/>
      <c r="AA170" s="282"/>
      <c r="AB170" s="282">
        <v>1</v>
      </c>
      <c r="AC170" s="281">
        <v>1</v>
      </c>
      <c r="AD170" s="281"/>
      <c r="AE170" s="1">
        <f t="shared" si="14"/>
        <v>0</v>
      </c>
      <c r="AF170" s="1">
        <f t="shared" si="15"/>
        <v>0</v>
      </c>
      <c r="AG170" s="1">
        <f t="shared" si="16"/>
        <v>0</v>
      </c>
      <c r="AI170" s="4">
        <f t="shared" si="17"/>
        <v>0</v>
      </c>
      <c r="AJ170" s="4">
        <f t="shared" si="18"/>
        <v>0</v>
      </c>
    </row>
    <row r="171" spans="1:36" ht="125.85" customHeight="1" x14ac:dyDescent="0.25">
      <c r="A171" s="772"/>
      <c r="B171" s="2"/>
      <c r="C171" s="634" t="s">
        <v>223</v>
      </c>
      <c r="D171" s="635"/>
      <c r="E171" s="635"/>
      <c r="F171" s="635"/>
      <c r="G171" s="635"/>
      <c r="H171" s="635"/>
      <c r="I171" s="635"/>
      <c r="J171" s="635"/>
      <c r="K171" s="636"/>
      <c r="L171" s="635"/>
      <c r="M171" s="635"/>
      <c r="N171" s="635"/>
      <c r="O171" s="635"/>
      <c r="P171" s="635"/>
      <c r="Q171" s="635"/>
      <c r="R171" s="635"/>
      <c r="S171" s="635"/>
      <c r="T171" s="635"/>
      <c r="U171" s="635"/>
      <c r="V171" s="635"/>
      <c r="W171" s="635"/>
      <c r="X171" s="635"/>
      <c r="Y171" s="637"/>
      <c r="AB171" s="281">
        <v>1</v>
      </c>
      <c r="AC171" s="281">
        <v>1</v>
      </c>
      <c r="AD171" s="281"/>
      <c r="AE171" s="1">
        <f t="shared" si="14"/>
        <v>0</v>
      </c>
      <c r="AF171" s="1">
        <f t="shared" si="15"/>
        <v>0</v>
      </c>
      <c r="AG171" s="1">
        <f t="shared" si="16"/>
        <v>0</v>
      </c>
      <c r="AI171" s="4">
        <f t="shared" si="17"/>
        <v>0</v>
      </c>
      <c r="AJ171" s="4">
        <f t="shared" si="18"/>
        <v>0</v>
      </c>
    </row>
    <row r="172" spans="1:36" ht="40.9" customHeight="1" x14ac:dyDescent="0.25">
      <c r="A172" s="772"/>
      <c r="B172" s="591">
        <f>+B158+1</f>
        <v>10</v>
      </c>
      <c r="C172" s="694"/>
      <c r="D172" s="594" t="s">
        <v>14</v>
      </c>
      <c r="E172" s="594" t="s">
        <v>13</v>
      </c>
      <c r="F172" s="597" t="s">
        <v>48</v>
      </c>
      <c r="G172" s="597"/>
      <c r="H172" s="613"/>
      <c r="I172" s="600" t="s">
        <v>431</v>
      </c>
      <c r="J172" s="603" t="s">
        <v>356</v>
      </c>
      <c r="K172" s="535"/>
      <c r="L172" s="536"/>
      <c r="M172" s="642" t="s">
        <v>433</v>
      </c>
      <c r="N172" s="643"/>
      <c r="O172" s="643"/>
      <c r="P172" s="643"/>
      <c r="Q172" s="643"/>
      <c r="R172" s="644"/>
      <c r="S172" s="645"/>
      <c r="T172" s="623"/>
      <c r="U172" s="624"/>
      <c r="V172" s="624"/>
      <c r="W172" s="624"/>
      <c r="X172" s="624"/>
      <c r="Y172" s="625"/>
      <c r="AB172" s="281">
        <v>4</v>
      </c>
      <c r="AC172" s="281">
        <f>+IF(H172="●",3,1)</f>
        <v>1</v>
      </c>
      <c r="AD172" s="281"/>
      <c r="AE172" s="1" t="str">
        <f t="shared" si="14"/>
        <v>●</v>
      </c>
      <c r="AF172" s="1">
        <f t="shared" si="15"/>
        <v>0</v>
      </c>
      <c r="AG172" s="1">
        <f t="shared" si="16"/>
        <v>0</v>
      </c>
      <c r="AI172" s="4">
        <f t="shared" si="17"/>
        <v>0</v>
      </c>
      <c r="AJ172" s="4">
        <f t="shared" si="18"/>
        <v>0</v>
      </c>
    </row>
    <row r="173" spans="1:36" ht="39" customHeight="1" x14ac:dyDescent="0.25">
      <c r="A173" s="772"/>
      <c r="B173" s="592"/>
      <c r="C173" s="694"/>
      <c r="D173" s="595"/>
      <c r="E173" s="595"/>
      <c r="F173" s="598"/>
      <c r="G173" s="598"/>
      <c r="H173" s="614"/>
      <c r="I173" s="601"/>
      <c r="J173" s="604"/>
      <c r="K173" s="537"/>
      <c r="L173" s="538"/>
      <c r="M173" s="721" t="s">
        <v>94</v>
      </c>
      <c r="N173" s="666"/>
      <c r="O173" s="666"/>
      <c r="P173" s="666"/>
      <c r="Q173" s="666"/>
      <c r="R173" s="667"/>
      <c r="S173" s="646"/>
      <c r="T173" s="626"/>
      <c r="U173" s="627"/>
      <c r="V173" s="627"/>
      <c r="W173" s="627"/>
      <c r="X173" s="627"/>
      <c r="Y173" s="628"/>
      <c r="AB173" s="281">
        <v>4</v>
      </c>
      <c r="AC173" s="281">
        <f>+AC172</f>
        <v>1</v>
      </c>
      <c r="AD173" s="281"/>
      <c r="AE173" s="1">
        <f t="shared" si="14"/>
        <v>0</v>
      </c>
      <c r="AF173" s="1">
        <f t="shared" si="15"/>
        <v>0</v>
      </c>
      <c r="AG173" s="1">
        <f t="shared" si="16"/>
        <v>0</v>
      </c>
      <c r="AI173" s="4">
        <f t="shared" si="17"/>
        <v>0</v>
      </c>
      <c r="AJ173" s="4">
        <f t="shared" si="18"/>
        <v>0</v>
      </c>
    </row>
    <row r="174" spans="1:36" ht="169.9" customHeight="1" x14ac:dyDescent="0.25">
      <c r="A174" s="772"/>
      <c r="B174" s="592"/>
      <c r="C174" s="694"/>
      <c r="D174" s="595"/>
      <c r="E174" s="595"/>
      <c r="F174" s="598"/>
      <c r="G174" s="598"/>
      <c r="H174" s="614"/>
      <c r="I174" s="601"/>
      <c r="J174" s="611" t="s">
        <v>224</v>
      </c>
      <c r="K174" s="537"/>
      <c r="L174" s="538"/>
      <c r="M174" s="724"/>
      <c r="N174" s="669"/>
      <c r="O174" s="669"/>
      <c r="P174" s="669"/>
      <c r="Q174" s="669"/>
      <c r="R174" s="670"/>
      <c r="S174" s="646"/>
      <c r="T174" s="626"/>
      <c r="U174" s="627"/>
      <c r="V174" s="627"/>
      <c r="W174" s="627"/>
      <c r="X174" s="627"/>
      <c r="Y174" s="628"/>
      <c r="AB174" s="281">
        <v>4</v>
      </c>
      <c r="AC174" s="281">
        <f>+AC173</f>
        <v>1</v>
      </c>
      <c r="AD174" s="281"/>
      <c r="AE174" s="1">
        <f t="shared" si="14"/>
        <v>0</v>
      </c>
      <c r="AF174" s="1">
        <f t="shared" si="15"/>
        <v>0</v>
      </c>
      <c r="AG174" s="1">
        <f t="shared" si="16"/>
        <v>0</v>
      </c>
      <c r="AI174" s="4">
        <f t="shared" si="17"/>
        <v>0</v>
      </c>
      <c r="AJ174" s="4">
        <f t="shared" si="18"/>
        <v>0</v>
      </c>
    </row>
    <row r="175" spans="1:36" ht="90.6" customHeight="1" x14ac:dyDescent="0.25">
      <c r="A175" s="772"/>
      <c r="B175" s="638"/>
      <c r="C175" s="791"/>
      <c r="D175" s="675"/>
      <c r="E175" s="675"/>
      <c r="F175" s="662"/>
      <c r="G175" s="662"/>
      <c r="H175" s="687"/>
      <c r="I175" s="829"/>
      <c r="J175" s="619"/>
      <c r="K175" s="539"/>
      <c r="L175" s="540"/>
      <c r="M175" s="671"/>
      <c r="N175" s="672"/>
      <c r="O175" s="672"/>
      <c r="P175" s="672"/>
      <c r="Q175" s="672"/>
      <c r="R175" s="673"/>
      <c r="S175" s="647"/>
      <c r="T175" s="629"/>
      <c r="U175" s="630"/>
      <c r="V175" s="630"/>
      <c r="W175" s="630"/>
      <c r="X175" s="630"/>
      <c r="Y175" s="631"/>
      <c r="AB175" s="281">
        <v>4</v>
      </c>
      <c r="AC175" s="281">
        <f>+AC174</f>
        <v>1</v>
      </c>
      <c r="AD175" s="281"/>
      <c r="AE175" s="1">
        <f t="shared" si="14"/>
        <v>0</v>
      </c>
      <c r="AF175" s="1">
        <f t="shared" si="15"/>
        <v>0</v>
      </c>
      <c r="AG175" s="1">
        <f t="shared" si="16"/>
        <v>0</v>
      </c>
      <c r="AI175" s="4">
        <f t="shared" si="17"/>
        <v>0</v>
      </c>
      <c r="AJ175" s="4">
        <f t="shared" si="18"/>
        <v>0</v>
      </c>
    </row>
    <row r="176" spans="1:36" ht="25.9" customHeight="1" x14ac:dyDescent="0.25">
      <c r="A176" s="772"/>
      <c r="B176" s="591">
        <f>+B172+1</f>
        <v>11</v>
      </c>
      <c r="C176" s="791"/>
      <c r="D176" s="594" t="s">
        <v>14</v>
      </c>
      <c r="E176" s="594" t="s">
        <v>498</v>
      </c>
      <c r="F176" s="597" t="s">
        <v>48</v>
      </c>
      <c r="G176" s="597"/>
      <c r="H176" s="613"/>
      <c r="I176" s="600" t="s">
        <v>432</v>
      </c>
      <c r="J176" s="603" t="s">
        <v>225</v>
      </c>
      <c r="K176" s="535"/>
      <c r="L176" s="536"/>
      <c r="M176" s="605" t="s">
        <v>434</v>
      </c>
      <c r="N176" s="606"/>
      <c r="O176" s="606"/>
      <c r="P176" s="606"/>
      <c r="Q176" s="606"/>
      <c r="R176" s="607"/>
      <c r="S176" s="503"/>
      <c r="T176" s="506"/>
      <c r="U176" s="507"/>
      <c r="V176" s="507"/>
      <c r="W176" s="507"/>
      <c r="X176" s="507"/>
      <c r="Y176" s="508"/>
      <c r="AB176" s="281">
        <v>4</v>
      </c>
      <c r="AC176" s="281">
        <f>+IF(H176="●",3,1)</f>
        <v>1</v>
      </c>
      <c r="AD176" s="281"/>
      <c r="AE176" s="1" t="str">
        <f t="shared" si="14"/>
        <v>●</v>
      </c>
      <c r="AF176" s="1">
        <f t="shared" si="15"/>
        <v>0</v>
      </c>
      <c r="AG176" s="1">
        <f t="shared" si="16"/>
        <v>0</v>
      </c>
      <c r="AI176" s="4">
        <f t="shared" si="17"/>
        <v>0</v>
      </c>
      <c r="AJ176" s="4">
        <f t="shared" si="18"/>
        <v>0</v>
      </c>
    </row>
    <row r="177" spans="1:36" ht="60" customHeight="1" x14ac:dyDescent="0.25">
      <c r="A177" s="772"/>
      <c r="B177" s="592"/>
      <c r="C177" s="791"/>
      <c r="D177" s="595"/>
      <c r="E177" s="595"/>
      <c r="F177" s="598"/>
      <c r="G177" s="598"/>
      <c r="H177" s="614"/>
      <c r="I177" s="601"/>
      <c r="J177" s="604"/>
      <c r="K177" s="537"/>
      <c r="L177" s="538"/>
      <c r="M177" s="665" t="s">
        <v>95</v>
      </c>
      <c r="N177" s="666"/>
      <c r="O177" s="666"/>
      <c r="P177" s="666"/>
      <c r="Q177" s="666"/>
      <c r="R177" s="667"/>
      <c r="S177" s="504"/>
      <c r="T177" s="509"/>
      <c r="U177" s="510"/>
      <c r="V177" s="510"/>
      <c r="W177" s="510"/>
      <c r="X177" s="510"/>
      <c r="Y177" s="511"/>
      <c r="AB177" s="281">
        <v>4</v>
      </c>
      <c r="AC177" s="281">
        <f>+AC176</f>
        <v>1</v>
      </c>
      <c r="AD177" s="281"/>
      <c r="AE177" s="1">
        <f t="shared" si="14"/>
        <v>0</v>
      </c>
      <c r="AF177" s="1">
        <f t="shared" si="15"/>
        <v>0</v>
      </c>
      <c r="AG177" s="1">
        <f t="shared" si="16"/>
        <v>0</v>
      </c>
      <c r="AI177" s="4">
        <f t="shared" si="17"/>
        <v>0</v>
      </c>
      <c r="AJ177" s="4">
        <f t="shared" si="18"/>
        <v>0</v>
      </c>
    </row>
    <row r="178" spans="1:36" ht="88.15" customHeight="1" x14ac:dyDescent="0.25">
      <c r="A178" s="772"/>
      <c r="B178" s="592"/>
      <c r="C178" s="791"/>
      <c r="D178" s="595"/>
      <c r="E178" s="595"/>
      <c r="F178" s="598"/>
      <c r="G178" s="598"/>
      <c r="H178" s="614"/>
      <c r="I178" s="601"/>
      <c r="J178" s="611" t="s">
        <v>96</v>
      </c>
      <c r="K178" s="537"/>
      <c r="L178" s="538"/>
      <c r="M178" s="668"/>
      <c r="N178" s="669"/>
      <c r="O178" s="669"/>
      <c r="P178" s="669"/>
      <c r="Q178" s="669"/>
      <c r="R178" s="670"/>
      <c r="S178" s="504"/>
      <c r="T178" s="509"/>
      <c r="U178" s="510"/>
      <c r="V178" s="510"/>
      <c r="W178" s="510"/>
      <c r="X178" s="510"/>
      <c r="Y178" s="511"/>
      <c r="AB178" s="281">
        <v>4</v>
      </c>
      <c r="AC178" s="281">
        <f>+AC177</f>
        <v>1</v>
      </c>
      <c r="AD178" s="281"/>
      <c r="AE178" s="1">
        <f t="shared" si="14"/>
        <v>0</v>
      </c>
      <c r="AF178" s="1">
        <f t="shared" si="15"/>
        <v>0</v>
      </c>
      <c r="AG178" s="1">
        <f t="shared" si="16"/>
        <v>0</v>
      </c>
      <c r="AI178" s="4">
        <f t="shared" si="17"/>
        <v>0</v>
      </c>
      <c r="AJ178" s="4">
        <f t="shared" si="18"/>
        <v>0</v>
      </c>
    </row>
    <row r="179" spans="1:36" ht="81" customHeight="1" thickBot="1" x14ac:dyDescent="0.3">
      <c r="A179" s="772"/>
      <c r="B179" s="593"/>
      <c r="C179" s="695"/>
      <c r="D179" s="596"/>
      <c r="E179" s="596"/>
      <c r="F179" s="599"/>
      <c r="G179" s="599"/>
      <c r="H179" s="615"/>
      <c r="I179" s="832"/>
      <c r="J179" s="701"/>
      <c r="K179" s="558"/>
      <c r="L179" s="559"/>
      <c r="M179" s="792"/>
      <c r="N179" s="793"/>
      <c r="O179" s="793"/>
      <c r="P179" s="793"/>
      <c r="Q179" s="793"/>
      <c r="R179" s="794"/>
      <c r="S179" s="608"/>
      <c r="T179" s="577"/>
      <c r="U179" s="578"/>
      <c r="V179" s="578"/>
      <c r="W179" s="578"/>
      <c r="X179" s="578"/>
      <c r="Y179" s="579"/>
      <c r="AB179" s="281">
        <v>4</v>
      </c>
      <c r="AC179" s="281">
        <f>+AC178</f>
        <v>1</v>
      </c>
      <c r="AD179" s="281"/>
      <c r="AE179" s="1">
        <f t="shared" si="14"/>
        <v>0</v>
      </c>
      <c r="AF179" s="1">
        <f t="shared" si="15"/>
        <v>0</v>
      </c>
      <c r="AG179" s="1">
        <f t="shared" si="16"/>
        <v>0</v>
      </c>
      <c r="AI179" s="4">
        <f t="shared" si="17"/>
        <v>0</v>
      </c>
      <c r="AJ179" s="4">
        <f t="shared" si="18"/>
        <v>0</v>
      </c>
    </row>
    <row r="180" spans="1:36" s="215" customFormat="1" ht="10.15" customHeight="1" thickBot="1" x14ac:dyDescent="0.3">
      <c r="A180" s="216"/>
      <c r="B180" s="217"/>
      <c r="C180" s="218"/>
      <c r="D180" s="219"/>
      <c r="E180" s="219"/>
      <c r="F180" s="220"/>
      <c r="G180" s="203"/>
      <c r="H180" s="203"/>
      <c r="I180" s="221"/>
      <c r="J180" s="222"/>
      <c r="K180" s="226"/>
      <c r="L180" s="223"/>
      <c r="M180" s="224"/>
      <c r="N180" s="224"/>
      <c r="O180" s="224"/>
      <c r="P180" s="224"/>
      <c r="Q180" s="224"/>
      <c r="R180" s="224"/>
      <c r="S180" s="225"/>
      <c r="T180" s="222"/>
      <c r="U180" s="222"/>
      <c r="V180" s="222"/>
      <c r="W180" s="222"/>
      <c r="X180" s="222"/>
      <c r="Y180" s="222"/>
      <c r="AA180" s="281"/>
      <c r="AB180" s="281">
        <v>1</v>
      </c>
      <c r="AC180" s="281">
        <v>1</v>
      </c>
      <c r="AD180" s="281"/>
      <c r="AE180" s="215">
        <f t="shared" si="14"/>
        <v>0</v>
      </c>
      <c r="AF180" s="215">
        <f t="shared" si="15"/>
        <v>0</v>
      </c>
      <c r="AG180" s="215">
        <f t="shared" si="16"/>
        <v>0</v>
      </c>
      <c r="AI180" s="206">
        <f t="shared" si="17"/>
        <v>0</v>
      </c>
      <c r="AJ180" s="206">
        <f t="shared" si="18"/>
        <v>0</v>
      </c>
    </row>
    <row r="181" spans="1:36" s="17" customFormat="1" ht="25.9" customHeight="1" thickBot="1" x14ac:dyDescent="0.3">
      <c r="A181" s="16"/>
      <c r="B181" s="575" t="s">
        <v>39</v>
      </c>
      <c r="C181" s="576"/>
      <c r="D181" s="576"/>
      <c r="E181" s="576"/>
      <c r="F181" s="576"/>
      <c r="G181" s="576"/>
      <c r="H181" s="576"/>
      <c r="I181" s="576"/>
      <c r="J181" s="576"/>
      <c r="K181" s="640"/>
      <c r="L181" s="576"/>
      <c r="M181" s="576"/>
      <c r="N181" s="576"/>
      <c r="O181" s="576"/>
      <c r="P181" s="576"/>
      <c r="Q181" s="576"/>
      <c r="R181" s="576"/>
      <c r="S181" s="576"/>
      <c r="T181" s="576"/>
      <c r="U181" s="576"/>
      <c r="V181" s="576"/>
      <c r="W181" s="576"/>
      <c r="X181" s="576"/>
      <c r="Y181" s="519"/>
      <c r="AA181" s="282"/>
      <c r="AB181" s="282">
        <v>1</v>
      </c>
      <c r="AC181" s="281">
        <v>1</v>
      </c>
      <c r="AD181" s="281"/>
      <c r="AE181" s="1">
        <f t="shared" si="14"/>
        <v>0</v>
      </c>
      <c r="AF181" s="1">
        <f t="shared" si="15"/>
        <v>0</v>
      </c>
      <c r="AG181" s="1">
        <f t="shared" si="16"/>
        <v>0</v>
      </c>
      <c r="AI181" s="4">
        <f t="shared" si="17"/>
        <v>0</v>
      </c>
      <c r="AJ181" s="4">
        <f t="shared" si="18"/>
        <v>0</v>
      </c>
    </row>
    <row r="182" spans="1:36" ht="105.75" customHeight="1" x14ac:dyDescent="0.25">
      <c r="A182" s="772"/>
      <c r="B182" s="2"/>
      <c r="C182" s="634" t="s">
        <v>336</v>
      </c>
      <c r="D182" s="635"/>
      <c r="E182" s="635"/>
      <c r="F182" s="635"/>
      <c r="G182" s="635"/>
      <c r="H182" s="635"/>
      <c r="I182" s="635"/>
      <c r="J182" s="635"/>
      <c r="K182" s="636"/>
      <c r="L182" s="635"/>
      <c r="M182" s="635"/>
      <c r="N182" s="635"/>
      <c r="O182" s="635"/>
      <c r="P182" s="635"/>
      <c r="Q182" s="635"/>
      <c r="R182" s="635"/>
      <c r="S182" s="635"/>
      <c r="T182" s="635"/>
      <c r="U182" s="635"/>
      <c r="V182" s="635"/>
      <c r="W182" s="635"/>
      <c r="X182" s="635"/>
      <c r="Y182" s="637"/>
      <c r="AB182" s="281">
        <v>1</v>
      </c>
      <c r="AC182" s="281">
        <v>1</v>
      </c>
      <c r="AD182" s="281"/>
      <c r="AE182" s="1">
        <f t="shared" si="14"/>
        <v>0</v>
      </c>
      <c r="AF182" s="1">
        <f t="shared" si="15"/>
        <v>0</v>
      </c>
      <c r="AG182" s="1">
        <f t="shared" si="16"/>
        <v>0</v>
      </c>
      <c r="AI182" s="4">
        <f t="shared" si="17"/>
        <v>0</v>
      </c>
      <c r="AJ182" s="4">
        <f t="shared" si="18"/>
        <v>0</v>
      </c>
    </row>
    <row r="183" spans="1:36" ht="40.9" customHeight="1" x14ac:dyDescent="0.25">
      <c r="A183" s="772"/>
      <c r="B183" s="591">
        <f>B176+1</f>
        <v>12</v>
      </c>
      <c r="C183" s="694"/>
      <c r="D183" s="594" t="s">
        <v>49</v>
      </c>
      <c r="E183" s="594" t="s">
        <v>539</v>
      </c>
      <c r="F183" s="597" t="s">
        <v>48</v>
      </c>
      <c r="G183" s="597"/>
      <c r="H183" s="613"/>
      <c r="I183" s="600" t="s">
        <v>436</v>
      </c>
      <c r="J183" s="830" t="s">
        <v>435</v>
      </c>
      <c r="K183" s="535"/>
      <c r="L183" s="536"/>
      <c r="M183" s="642" t="s">
        <v>357</v>
      </c>
      <c r="N183" s="643"/>
      <c r="O183" s="643"/>
      <c r="P183" s="643"/>
      <c r="Q183" s="643"/>
      <c r="R183" s="644"/>
      <c r="S183" s="645"/>
      <c r="T183" s="623"/>
      <c r="U183" s="624"/>
      <c r="V183" s="624"/>
      <c r="W183" s="624"/>
      <c r="X183" s="624"/>
      <c r="Y183" s="625"/>
      <c r="AB183" s="281">
        <v>4</v>
      </c>
      <c r="AC183" s="281">
        <f>+IF(H183="●",3,1)</f>
        <v>1</v>
      </c>
      <c r="AD183" s="281"/>
      <c r="AE183" s="1" t="str">
        <f t="shared" si="14"/>
        <v>●</v>
      </c>
      <c r="AF183" s="1">
        <f t="shared" si="15"/>
        <v>0</v>
      </c>
      <c r="AG183" s="1">
        <f t="shared" si="16"/>
        <v>0</v>
      </c>
      <c r="AI183" s="4">
        <f t="shared" si="17"/>
        <v>0</v>
      </c>
      <c r="AJ183" s="4">
        <f t="shared" si="18"/>
        <v>0</v>
      </c>
    </row>
    <row r="184" spans="1:36" ht="30" customHeight="1" x14ac:dyDescent="0.25">
      <c r="A184" s="772"/>
      <c r="B184" s="592"/>
      <c r="C184" s="694"/>
      <c r="D184" s="595"/>
      <c r="E184" s="595"/>
      <c r="F184" s="598"/>
      <c r="G184" s="598"/>
      <c r="H184" s="614"/>
      <c r="I184" s="601"/>
      <c r="J184" s="831"/>
      <c r="K184" s="537"/>
      <c r="L184" s="538"/>
      <c r="M184" s="721" t="s">
        <v>87</v>
      </c>
      <c r="N184" s="778"/>
      <c r="O184" s="778"/>
      <c r="P184" s="778"/>
      <c r="Q184" s="778"/>
      <c r="R184" s="779"/>
      <c r="S184" s="646"/>
      <c r="T184" s="626"/>
      <c r="U184" s="627"/>
      <c r="V184" s="627"/>
      <c r="W184" s="627"/>
      <c r="X184" s="627"/>
      <c r="Y184" s="628"/>
      <c r="AB184" s="281">
        <v>4</v>
      </c>
      <c r="AC184" s="281">
        <f>+AC183</f>
        <v>1</v>
      </c>
      <c r="AD184" s="281"/>
      <c r="AE184" s="1">
        <f t="shared" si="14"/>
        <v>0</v>
      </c>
      <c r="AF184" s="1">
        <f t="shared" si="15"/>
        <v>0</v>
      </c>
      <c r="AG184" s="1">
        <f t="shared" si="16"/>
        <v>0</v>
      </c>
      <c r="AI184" s="4">
        <f t="shared" si="17"/>
        <v>0</v>
      </c>
      <c r="AJ184" s="4">
        <f t="shared" si="18"/>
        <v>0</v>
      </c>
    </row>
    <row r="185" spans="1:36" ht="127.15" customHeight="1" x14ac:dyDescent="0.25">
      <c r="A185" s="772"/>
      <c r="B185" s="592"/>
      <c r="C185" s="694"/>
      <c r="D185" s="595"/>
      <c r="E185" s="595"/>
      <c r="F185" s="598"/>
      <c r="G185" s="598"/>
      <c r="H185" s="614"/>
      <c r="I185" s="601"/>
      <c r="J185" s="611" t="s">
        <v>226</v>
      </c>
      <c r="K185" s="537"/>
      <c r="L185" s="538"/>
      <c r="M185" s="724"/>
      <c r="N185" s="781"/>
      <c r="O185" s="781"/>
      <c r="P185" s="781"/>
      <c r="Q185" s="781"/>
      <c r="R185" s="782"/>
      <c r="S185" s="646"/>
      <c r="T185" s="626"/>
      <c r="U185" s="627"/>
      <c r="V185" s="627"/>
      <c r="W185" s="627"/>
      <c r="X185" s="627"/>
      <c r="Y185" s="628"/>
      <c r="AB185" s="281">
        <v>4</v>
      </c>
      <c r="AC185" s="281">
        <f>+AC184</f>
        <v>1</v>
      </c>
      <c r="AD185" s="281"/>
      <c r="AE185" s="1">
        <f t="shared" si="14"/>
        <v>0</v>
      </c>
      <c r="AF185" s="1">
        <f t="shared" si="15"/>
        <v>0</v>
      </c>
      <c r="AG185" s="1">
        <f t="shared" si="16"/>
        <v>0</v>
      </c>
      <c r="AI185" s="4">
        <f t="shared" si="17"/>
        <v>0</v>
      </c>
      <c r="AJ185" s="4">
        <f t="shared" si="18"/>
        <v>0</v>
      </c>
    </row>
    <row r="186" spans="1:36" ht="219" customHeight="1" thickBot="1" x14ac:dyDescent="0.3">
      <c r="A186" s="772"/>
      <c r="B186" s="593"/>
      <c r="C186" s="695"/>
      <c r="D186" s="749"/>
      <c r="E186" s="749"/>
      <c r="F186" s="700"/>
      <c r="G186" s="700"/>
      <c r="H186" s="615"/>
      <c r="I186" s="690"/>
      <c r="J186" s="701"/>
      <c r="K186" s="558"/>
      <c r="L186" s="559"/>
      <c r="M186" s="783"/>
      <c r="N186" s="784"/>
      <c r="O186" s="784"/>
      <c r="P186" s="784"/>
      <c r="Q186" s="784"/>
      <c r="R186" s="785"/>
      <c r="S186" s="647"/>
      <c r="T186" s="684"/>
      <c r="U186" s="685"/>
      <c r="V186" s="685"/>
      <c r="W186" s="685"/>
      <c r="X186" s="685"/>
      <c r="Y186" s="686"/>
      <c r="AB186" s="281">
        <v>4</v>
      </c>
      <c r="AC186" s="281">
        <f>+AC185</f>
        <v>1</v>
      </c>
      <c r="AD186" s="281"/>
      <c r="AE186" s="1">
        <f t="shared" si="14"/>
        <v>0</v>
      </c>
      <c r="AF186" s="1">
        <f t="shared" si="15"/>
        <v>0</v>
      </c>
      <c r="AG186" s="1">
        <f t="shared" si="16"/>
        <v>0</v>
      </c>
      <c r="AI186" s="4">
        <f t="shared" si="17"/>
        <v>0</v>
      </c>
      <c r="AJ186" s="4">
        <f t="shared" si="18"/>
        <v>0</v>
      </c>
    </row>
    <row r="187" spans="1:36" s="215" customFormat="1" ht="10.15" customHeight="1" thickBot="1" x14ac:dyDescent="0.3">
      <c r="A187" s="216"/>
      <c r="B187" s="217"/>
      <c r="C187" s="218"/>
      <c r="D187" s="219"/>
      <c r="E187" s="219"/>
      <c r="F187" s="220"/>
      <c r="G187" s="203"/>
      <c r="H187" s="203"/>
      <c r="I187" s="221"/>
      <c r="J187" s="222"/>
      <c r="K187" s="220"/>
      <c r="L187" s="223"/>
      <c r="M187" s="224"/>
      <c r="N187" s="224"/>
      <c r="O187" s="224"/>
      <c r="P187" s="224"/>
      <c r="Q187" s="224"/>
      <c r="R187" s="224"/>
      <c r="S187" s="225"/>
      <c r="T187" s="222"/>
      <c r="U187" s="222"/>
      <c r="V187" s="222"/>
      <c r="W187" s="222"/>
      <c r="X187" s="222"/>
      <c r="Y187" s="222"/>
      <c r="AA187" s="281"/>
      <c r="AB187" s="281">
        <v>1</v>
      </c>
      <c r="AC187" s="281">
        <v>1</v>
      </c>
      <c r="AD187" s="281"/>
      <c r="AE187" s="215">
        <f t="shared" si="14"/>
        <v>0</v>
      </c>
      <c r="AF187" s="215">
        <f t="shared" si="15"/>
        <v>0</v>
      </c>
      <c r="AG187" s="215">
        <f t="shared" si="16"/>
        <v>0</v>
      </c>
      <c r="AI187" s="206">
        <f t="shared" si="17"/>
        <v>0</v>
      </c>
      <c r="AJ187" s="206">
        <f t="shared" si="18"/>
        <v>0</v>
      </c>
    </row>
    <row r="188" spans="1:36" s="17" customFormat="1" ht="25.9" customHeight="1" thickBot="1" x14ac:dyDescent="0.3">
      <c r="A188" s="16"/>
      <c r="B188" s="575" t="s">
        <v>45</v>
      </c>
      <c r="C188" s="576"/>
      <c r="D188" s="576"/>
      <c r="E188" s="576"/>
      <c r="F188" s="576"/>
      <c r="G188" s="576"/>
      <c r="H188" s="576"/>
      <c r="I188" s="576"/>
      <c r="J188" s="576"/>
      <c r="K188" s="640"/>
      <c r="L188" s="576"/>
      <c r="M188" s="576"/>
      <c r="N188" s="576"/>
      <c r="O188" s="576"/>
      <c r="P188" s="576"/>
      <c r="Q188" s="576"/>
      <c r="R188" s="576"/>
      <c r="S188" s="576"/>
      <c r="T188" s="576"/>
      <c r="U188" s="576"/>
      <c r="V188" s="576"/>
      <c r="W188" s="576"/>
      <c r="X188" s="576"/>
      <c r="Y188" s="519"/>
      <c r="AA188" s="282"/>
      <c r="AB188" s="282">
        <v>1</v>
      </c>
      <c r="AC188" s="281">
        <v>1</v>
      </c>
      <c r="AD188" s="281"/>
      <c r="AE188" s="1">
        <f t="shared" si="14"/>
        <v>0</v>
      </c>
      <c r="AF188" s="1">
        <f t="shared" si="15"/>
        <v>0</v>
      </c>
      <c r="AG188" s="1">
        <f t="shared" si="16"/>
        <v>0</v>
      </c>
      <c r="AI188" s="4">
        <f t="shared" si="17"/>
        <v>0</v>
      </c>
      <c r="AJ188" s="4">
        <f t="shared" si="18"/>
        <v>0</v>
      </c>
    </row>
    <row r="189" spans="1:36" ht="36.6" customHeight="1" x14ac:dyDescent="0.25">
      <c r="A189" s="772"/>
      <c r="B189" s="2"/>
      <c r="C189" s="634" t="s">
        <v>227</v>
      </c>
      <c r="D189" s="635"/>
      <c r="E189" s="635"/>
      <c r="F189" s="635"/>
      <c r="G189" s="635"/>
      <c r="H189" s="635"/>
      <c r="I189" s="635"/>
      <c r="J189" s="635"/>
      <c r="K189" s="636"/>
      <c r="L189" s="635"/>
      <c r="M189" s="635"/>
      <c r="N189" s="635"/>
      <c r="O189" s="635"/>
      <c r="P189" s="635"/>
      <c r="Q189" s="635"/>
      <c r="R189" s="635"/>
      <c r="S189" s="635"/>
      <c r="T189" s="635"/>
      <c r="U189" s="635"/>
      <c r="V189" s="635"/>
      <c r="W189" s="635"/>
      <c r="X189" s="635"/>
      <c r="Y189" s="637"/>
      <c r="AB189" s="281">
        <v>1</v>
      </c>
      <c r="AC189" s="281">
        <v>1</v>
      </c>
      <c r="AD189" s="281"/>
      <c r="AE189" s="1">
        <f t="shared" si="14"/>
        <v>0</v>
      </c>
      <c r="AF189" s="1">
        <f t="shared" si="15"/>
        <v>0</v>
      </c>
      <c r="AG189" s="1">
        <f t="shared" si="16"/>
        <v>0</v>
      </c>
      <c r="AI189" s="4">
        <f t="shared" si="17"/>
        <v>0</v>
      </c>
      <c r="AJ189" s="4">
        <f t="shared" si="18"/>
        <v>0</v>
      </c>
    </row>
    <row r="190" spans="1:36" ht="40.9" customHeight="1" x14ac:dyDescent="0.25">
      <c r="A190" s="772"/>
      <c r="B190" s="591">
        <f>B183+1</f>
        <v>13</v>
      </c>
      <c r="C190" s="42"/>
      <c r="D190" s="594" t="s">
        <v>50</v>
      </c>
      <c r="E190" s="594" t="s">
        <v>15</v>
      </c>
      <c r="F190" s="597" t="s">
        <v>48</v>
      </c>
      <c r="G190" s="597"/>
      <c r="H190" s="613"/>
      <c r="I190" s="600" t="s">
        <v>437</v>
      </c>
      <c r="J190" s="603" t="s">
        <v>176</v>
      </c>
      <c r="K190" s="535"/>
      <c r="L190" s="536"/>
      <c r="M190" s="605" t="s">
        <v>358</v>
      </c>
      <c r="N190" s="606"/>
      <c r="O190" s="606"/>
      <c r="P190" s="606"/>
      <c r="Q190" s="606"/>
      <c r="R190" s="607"/>
      <c r="S190" s="503"/>
      <c r="T190" s="506"/>
      <c r="U190" s="507"/>
      <c r="V190" s="507"/>
      <c r="W190" s="507"/>
      <c r="X190" s="507"/>
      <c r="Y190" s="508"/>
      <c r="AB190" s="281">
        <v>4</v>
      </c>
      <c r="AC190" s="281">
        <f>+IF(H190="●",3,1)</f>
        <v>1</v>
      </c>
      <c r="AD190" s="281"/>
      <c r="AE190" s="1" t="str">
        <f t="shared" si="14"/>
        <v>●</v>
      </c>
      <c r="AF190" s="1">
        <f t="shared" si="15"/>
        <v>0</v>
      </c>
      <c r="AG190" s="1">
        <f t="shared" si="16"/>
        <v>0</v>
      </c>
      <c r="AI190" s="4">
        <f t="shared" si="17"/>
        <v>0</v>
      </c>
      <c r="AJ190" s="4">
        <f t="shared" si="18"/>
        <v>0</v>
      </c>
    </row>
    <row r="191" spans="1:36" ht="39" customHeight="1" x14ac:dyDescent="0.25">
      <c r="A191" s="772"/>
      <c r="B191" s="592"/>
      <c r="C191" s="42"/>
      <c r="D191" s="595"/>
      <c r="E191" s="595"/>
      <c r="F191" s="598"/>
      <c r="G191" s="598"/>
      <c r="H191" s="614"/>
      <c r="I191" s="601"/>
      <c r="J191" s="604"/>
      <c r="K191" s="537"/>
      <c r="L191" s="538"/>
      <c r="M191" s="665" t="s">
        <v>228</v>
      </c>
      <c r="N191" s="778"/>
      <c r="O191" s="778"/>
      <c r="P191" s="778"/>
      <c r="Q191" s="778"/>
      <c r="R191" s="779"/>
      <c r="S191" s="504"/>
      <c r="T191" s="509"/>
      <c r="U191" s="510"/>
      <c r="V191" s="510"/>
      <c r="W191" s="510"/>
      <c r="X191" s="510"/>
      <c r="Y191" s="511"/>
      <c r="AB191" s="281">
        <v>4</v>
      </c>
      <c r="AC191" s="281">
        <f>+AC190</f>
        <v>1</v>
      </c>
      <c r="AD191" s="281"/>
      <c r="AE191" s="1">
        <f t="shared" si="14"/>
        <v>0</v>
      </c>
      <c r="AF191" s="1">
        <f t="shared" si="15"/>
        <v>0</v>
      </c>
      <c r="AG191" s="1">
        <f t="shared" si="16"/>
        <v>0</v>
      </c>
      <c r="AI191" s="4">
        <f t="shared" si="17"/>
        <v>0</v>
      </c>
      <c r="AJ191" s="4">
        <f t="shared" si="18"/>
        <v>0</v>
      </c>
    </row>
    <row r="192" spans="1:36" ht="102" customHeight="1" x14ac:dyDescent="0.25">
      <c r="A192" s="772"/>
      <c r="B192" s="592"/>
      <c r="C192" s="42"/>
      <c r="D192" s="595"/>
      <c r="E192" s="595"/>
      <c r="F192" s="598"/>
      <c r="G192" s="598"/>
      <c r="H192" s="614"/>
      <c r="I192" s="601"/>
      <c r="J192" s="611" t="s">
        <v>229</v>
      </c>
      <c r="K192" s="537"/>
      <c r="L192" s="538"/>
      <c r="M192" s="668"/>
      <c r="N192" s="781"/>
      <c r="O192" s="781"/>
      <c r="P192" s="781"/>
      <c r="Q192" s="781"/>
      <c r="R192" s="782"/>
      <c r="S192" s="504"/>
      <c r="T192" s="509"/>
      <c r="U192" s="510"/>
      <c r="V192" s="510"/>
      <c r="W192" s="510"/>
      <c r="X192" s="510"/>
      <c r="Y192" s="511"/>
      <c r="AB192" s="281">
        <v>4</v>
      </c>
      <c r="AC192" s="281">
        <f>+AC191</f>
        <v>1</v>
      </c>
      <c r="AD192" s="281"/>
      <c r="AE192" s="1">
        <f t="shared" si="14"/>
        <v>0</v>
      </c>
      <c r="AF192" s="1">
        <f t="shared" si="15"/>
        <v>0</v>
      </c>
      <c r="AG192" s="1">
        <f t="shared" si="16"/>
        <v>0</v>
      </c>
      <c r="AI192" s="4">
        <f t="shared" si="17"/>
        <v>0</v>
      </c>
      <c r="AJ192" s="4">
        <f t="shared" si="18"/>
        <v>0</v>
      </c>
    </row>
    <row r="193" spans="1:36" ht="68.45" customHeight="1" thickBot="1" x14ac:dyDescent="0.3">
      <c r="A193" s="772"/>
      <c r="B193" s="593"/>
      <c r="C193" s="57"/>
      <c r="D193" s="596"/>
      <c r="E193" s="596"/>
      <c r="F193" s="599"/>
      <c r="G193" s="599"/>
      <c r="H193" s="615"/>
      <c r="I193" s="602"/>
      <c r="J193" s="701"/>
      <c r="K193" s="558"/>
      <c r="L193" s="559"/>
      <c r="M193" s="783"/>
      <c r="N193" s="784"/>
      <c r="O193" s="784"/>
      <c r="P193" s="784"/>
      <c r="Q193" s="784"/>
      <c r="R193" s="785"/>
      <c r="S193" s="608"/>
      <c r="T193" s="577"/>
      <c r="U193" s="578"/>
      <c r="V193" s="578"/>
      <c r="W193" s="578"/>
      <c r="X193" s="578"/>
      <c r="Y193" s="579"/>
      <c r="AB193" s="281">
        <v>4</v>
      </c>
      <c r="AC193" s="281">
        <f>+AC192</f>
        <v>1</v>
      </c>
      <c r="AD193" s="281"/>
      <c r="AE193" s="1">
        <f t="shared" si="14"/>
        <v>0</v>
      </c>
      <c r="AF193" s="1">
        <f t="shared" si="15"/>
        <v>0</v>
      </c>
      <c r="AG193" s="1">
        <f t="shared" si="16"/>
        <v>0</v>
      </c>
      <c r="AI193" s="4">
        <f t="shared" si="17"/>
        <v>0</v>
      </c>
      <c r="AJ193" s="4">
        <f t="shared" si="18"/>
        <v>0</v>
      </c>
    </row>
    <row r="194" spans="1:36" s="215" customFormat="1" ht="10.15" customHeight="1" thickBot="1" x14ac:dyDescent="0.3">
      <c r="A194" s="216"/>
      <c r="B194" s="217"/>
      <c r="C194" s="218"/>
      <c r="D194" s="219"/>
      <c r="E194" s="219"/>
      <c r="F194" s="220"/>
      <c r="G194" s="203"/>
      <c r="H194" s="203"/>
      <c r="I194" s="221"/>
      <c r="J194" s="222"/>
      <c r="K194" s="226"/>
      <c r="L194" s="223"/>
      <c r="M194" s="224"/>
      <c r="N194" s="224"/>
      <c r="O194" s="224"/>
      <c r="P194" s="224"/>
      <c r="Q194" s="224"/>
      <c r="R194" s="224"/>
      <c r="S194" s="225"/>
      <c r="T194" s="222"/>
      <c r="U194" s="222"/>
      <c r="V194" s="222"/>
      <c r="W194" s="222"/>
      <c r="X194" s="222"/>
      <c r="Y194" s="222"/>
      <c r="AA194" s="281"/>
      <c r="AB194" s="281">
        <v>1</v>
      </c>
      <c r="AC194" s="281">
        <v>1</v>
      </c>
      <c r="AD194" s="281"/>
      <c r="AE194" s="215">
        <f t="shared" si="14"/>
        <v>0</v>
      </c>
      <c r="AF194" s="215">
        <f t="shared" si="15"/>
        <v>0</v>
      </c>
      <c r="AG194" s="215">
        <f t="shared" si="16"/>
        <v>0</v>
      </c>
      <c r="AI194" s="206">
        <f t="shared" si="17"/>
        <v>0</v>
      </c>
      <c r="AJ194" s="206">
        <f t="shared" si="18"/>
        <v>0</v>
      </c>
    </row>
    <row r="195" spans="1:36" s="17" customFormat="1" ht="25.9" customHeight="1" thickBot="1" x14ac:dyDescent="0.3">
      <c r="A195" s="16"/>
      <c r="B195" s="520" t="s">
        <v>84</v>
      </c>
      <c r="C195" s="521"/>
      <c r="D195" s="521"/>
      <c r="E195" s="521"/>
      <c r="F195" s="521"/>
      <c r="G195" s="521"/>
      <c r="H195" s="521"/>
      <c r="I195" s="521"/>
      <c r="J195" s="521"/>
      <c r="K195" s="756"/>
      <c r="L195" s="521"/>
      <c r="M195" s="521"/>
      <c r="N195" s="521"/>
      <c r="O195" s="521"/>
      <c r="P195" s="521"/>
      <c r="Q195" s="521"/>
      <c r="R195" s="521"/>
      <c r="S195" s="521"/>
      <c r="T195" s="521"/>
      <c r="U195" s="521"/>
      <c r="V195" s="521"/>
      <c r="W195" s="521"/>
      <c r="X195" s="521"/>
      <c r="Y195" s="522"/>
      <c r="AA195" s="282"/>
      <c r="AB195" s="282">
        <v>1</v>
      </c>
      <c r="AC195" s="281">
        <v>1</v>
      </c>
      <c r="AD195" s="281"/>
      <c r="AE195" s="1">
        <f t="shared" si="14"/>
        <v>0</v>
      </c>
      <c r="AF195" s="1">
        <f t="shared" si="15"/>
        <v>0</v>
      </c>
      <c r="AG195" s="1">
        <f t="shared" si="16"/>
        <v>0</v>
      </c>
      <c r="AI195" s="4">
        <f t="shared" si="17"/>
        <v>0</v>
      </c>
      <c r="AJ195" s="4">
        <f t="shared" si="18"/>
        <v>0</v>
      </c>
    </row>
    <row r="196" spans="1:36" s="17" customFormat="1" ht="25.9" customHeight="1" thickBot="1" x14ac:dyDescent="0.3">
      <c r="A196" s="16"/>
      <c r="B196" s="620" t="s">
        <v>359</v>
      </c>
      <c r="C196" s="621"/>
      <c r="D196" s="621"/>
      <c r="E196" s="621"/>
      <c r="F196" s="621"/>
      <c r="G196" s="621"/>
      <c r="H196" s="621"/>
      <c r="I196" s="621"/>
      <c r="J196" s="621"/>
      <c r="K196" s="622"/>
      <c r="L196" s="621"/>
      <c r="M196" s="621"/>
      <c r="N196" s="621"/>
      <c r="O196" s="621"/>
      <c r="P196" s="621"/>
      <c r="Q196" s="621"/>
      <c r="R196" s="621"/>
      <c r="S196" s="621"/>
      <c r="T196" s="621"/>
      <c r="U196" s="621"/>
      <c r="V196" s="621"/>
      <c r="W196" s="621"/>
      <c r="X196" s="621"/>
      <c r="Y196" s="525"/>
      <c r="AA196" s="282"/>
      <c r="AB196" s="282">
        <v>1</v>
      </c>
      <c r="AC196" s="281">
        <v>1</v>
      </c>
      <c r="AD196" s="281"/>
      <c r="AE196" s="1">
        <f t="shared" si="14"/>
        <v>0</v>
      </c>
      <c r="AF196" s="1">
        <f t="shared" si="15"/>
        <v>0</v>
      </c>
      <c r="AG196" s="1">
        <f t="shared" si="16"/>
        <v>0</v>
      </c>
      <c r="AI196" s="4">
        <f t="shared" si="17"/>
        <v>0</v>
      </c>
      <c r="AJ196" s="4">
        <f t="shared" si="18"/>
        <v>0</v>
      </c>
    </row>
    <row r="197" spans="1:36" ht="61.9" customHeight="1" x14ac:dyDescent="0.25">
      <c r="A197" s="772"/>
      <c r="B197" s="2"/>
      <c r="C197" s="634" t="s">
        <v>230</v>
      </c>
      <c r="D197" s="635"/>
      <c r="E197" s="635"/>
      <c r="F197" s="635"/>
      <c r="G197" s="635"/>
      <c r="H197" s="635"/>
      <c r="I197" s="635"/>
      <c r="J197" s="635"/>
      <c r="K197" s="636"/>
      <c r="L197" s="635"/>
      <c r="M197" s="635"/>
      <c r="N197" s="635"/>
      <c r="O197" s="635"/>
      <c r="P197" s="635"/>
      <c r="Q197" s="635"/>
      <c r="R197" s="635"/>
      <c r="S197" s="635"/>
      <c r="T197" s="635"/>
      <c r="U197" s="635"/>
      <c r="V197" s="635"/>
      <c r="W197" s="635"/>
      <c r="X197" s="635"/>
      <c r="Y197" s="637"/>
      <c r="AB197" s="281">
        <v>1</v>
      </c>
      <c r="AC197" s="281">
        <v>1</v>
      </c>
      <c r="AD197" s="281"/>
      <c r="AE197" s="1">
        <f t="shared" si="14"/>
        <v>0</v>
      </c>
      <c r="AF197" s="1">
        <f t="shared" si="15"/>
        <v>0</v>
      </c>
      <c r="AG197" s="1">
        <f t="shared" si="16"/>
        <v>0</v>
      </c>
      <c r="AI197" s="4">
        <f t="shared" si="17"/>
        <v>0</v>
      </c>
      <c r="AJ197" s="4">
        <f t="shared" si="18"/>
        <v>0</v>
      </c>
    </row>
    <row r="198" spans="1:36" ht="40.9" customHeight="1" x14ac:dyDescent="0.25">
      <c r="A198" s="772"/>
      <c r="B198" s="591">
        <f>+B190+1</f>
        <v>14</v>
      </c>
      <c r="C198" s="104"/>
      <c r="D198" s="594" t="s">
        <v>50</v>
      </c>
      <c r="E198" s="594" t="s">
        <v>15</v>
      </c>
      <c r="F198" s="597" t="s">
        <v>48</v>
      </c>
      <c r="G198" s="597"/>
      <c r="H198" s="613"/>
      <c r="I198" s="600" t="s">
        <v>231</v>
      </c>
      <c r="J198" s="603" t="s">
        <v>232</v>
      </c>
      <c r="K198" s="535"/>
      <c r="L198" s="536"/>
      <c r="M198" s="642" t="s">
        <v>360</v>
      </c>
      <c r="N198" s="643"/>
      <c r="O198" s="643"/>
      <c r="P198" s="643"/>
      <c r="Q198" s="643"/>
      <c r="R198" s="644"/>
      <c r="S198" s="645"/>
      <c r="T198" s="623"/>
      <c r="U198" s="624"/>
      <c r="V198" s="624"/>
      <c r="W198" s="624"/>
      <c r="X198" s="624"/>
      <c r="Y198" s="625"/>
      <c r="AB198" s="281">
        <v>4</v>
      </c>
      <c r="AC198" s="281">
        <f>+IF(H198="●",3,1)</f>
        <v>1</v>
      </c>
      <c r="AD198" s="281"/>
      <c r="AE198" s="1" t="str">
        <f t="shared" ref="AE198:AE261" si="19">+F198</f>
        <v>●</v>
      </c>
      <c r="AF198" s="1">
        <f t="shared" ref="AF198:AF261" si="20">+G198</f>
        <v>0</v>
      </c>
      <c r="AG198" s="1">
        <f t="shared" ref="AG198:AG261" si="21">+H198</f>
        <v>0</v>
      </c>
      <c r="AI198" s="4">
        <f t="shared" ref="AI198:AI261" si="22">+K198</f>
        <v>0</v>
      </c>
      <c r="AJ198" s="4">
        <f t="shared" ref="AJ198:AJ261" si="23">+S198</f>
        <v>0</v>
      </c>
    </row>
    <row r="199" spans="1:36" ht="21.6" customHeight="1" x14ac:dyDescent="0.25">
      <c r="A199" s="772"/>
      <c r="B199" s="592"/>
      <c r="C199" s="104"/>
      <c r="D199" s="595"/>
      <c r="E199" s="595"/>
      <c r="F199" s="598"/>
      <c r="G199" s="598"/>
      <c r="H199" s="614"/>
      <c r="I199" s="601"/>
      <c r="J199" s="604"/>
      <c r="K199" s="537"/>
      <c r="L199" s="538"/>
      <c r="M199" s="648"/>
      <c r="N199" s="581"/>
      <c r="O199" s="581"/>
      <c r="P199" s="581"/>
      <c r="Q199" s="581"/>
      <c r="R199" s="582"/>
      <c r="S199" s="646"/>
      <c r="T199" s="626"/>
      <c r="U199" s="627"/>
      <c r="V199" s="627"/>
      <c r="W199" s="627"/>
      <c r="X199" s="627"/>
      <c r="Y199" s="628"/>
      <c r="AB199" s="281">
        <v>4</v>
      </c>
      <c r="AC199" s="281">
        <f>+AC198</f>
        <v>1</v>
      </c>
      <c r="AD199" s="281"/>
      <c r="AE199" s="1">
        <f t="shared" si="19"/>
        <v>0</v>
      </c>
      <c r="AF199" s="1">
        <f t="shared" si="20"/>
        <v>0</v>
      </c>
      <c r="AG199" s="1">
        <f t="shared" si="21"/>
        <v>0</v>
      </c>
      <c r="AI199" s="4">
        <f t="shared" si="22"/>
        <v>0</v>
      </c>
      <c r="AJ199" s="4">
        <f t="shared" si="23"/>
        <v>0</v>
      </c>
    </row>
    <row r="200" spans="1:36" ht="39.950000000000003" customHeight="1" x14ac:dyDescent="0.25">
      <c r="A200" s="772"/>
      <c r="B200" s="592"/>
      <c r="C200" s="104"/>
      <c r="D200" s="595"/>
      <c r="E200" s="595"/>
      <c r="F200" s="598"/>
      <c r="G200" s="598"/>
      <c r="H200" s="614"/>
      <c r="I200" s="601"/>
      <c r="J200" s="611" t="s">
        <v>233</v>
      </c>
      <c r="K200" s="537"/>
      <c r="L200" s="538"/>
      <c r="M200" s="649"/>
      <c r="N200" s="584"/>
      <c r="O200" s="584"/>
      <c r="P200" s="584"/>
      <c r="Q200" s="584"/>
      <c r="R200" s="585"/>
      <c r="S200" s="646"/>
      <c r="T200" s="626"/>
      <c r="U200" s="627"/>
      <c r="V200" s="627"/>
      <c r="W200" s="627"/>
      <c r="X200" s="627"/>
      <c r="Y200" s="628"/>
      <c r="AB200" s="281">
        <v>4</v>
      </c>
      <c r="AC200" s="281">
        <f>+AC199</f>
        <v>1</v>
      </c>
      <c r="AD200" s="281"/>
      <c r="AE200" s="1">
        <f t="shared" si="19"/>
        <v>0</v>
      </c>
      <c r="AF200" s="1">
        <f t="shared" si="20"/>
        <v>0</v>
      </c>
      <c r="AG200" s="1">
        <f t="shared" si="21"/>
        <v>0</v>
      </c>
      <c r="AI200" s="4">
        <f t="shared" si="22"/>
        <v>0</v>
      </c>
      <c r="AJ200" s="4">
        <f t="shared" si="23"/>
        <v>0</v>
      </c>
    </row>
    <row r="201" spans="1:36" ht="96.6" customHeight="1" x14ac:dyDescent="0.25">
      <c r="A201" s="772"/>
      <c r="B201" s="828"/>
      <c r="C201" s="104"/>
      <c r="D201" s="768"/>
      <c r="E201" s="768"/>
      <c r="F201" s="706"/>
      <c r="G201" s="706"/>
      <c r="H201" s="687"/>
      <c r="I201" s="811"/>
      <c r="J201" s="653"/>
      <c r="K201" s="539"/>
      <c r="L201" s="540"/>
      <c r="M201" s="650"/>
      <c r="N201" s="651"/>
      <c r="O201" s="651"/>
      <c r="P201" s="651"/>
      <c r="Q201" s="651"/>
      <c r="R201" s="652"/>
      <c r="S201" s="647"/>
      <c r="T201" s="629"/>
      <c r="U201" s="630"/>
      <c r="V201" s="630"/>
      <c r="W201" s="630"/>
      <c r="X201" s="630"/>
      <c r="Y201" s="631"/>
      <c r="AB201" s="281">
        <v>4</v>
      </c>
      <c r="AC201" s="281">
        <f>+AC200</f>
        <v>1</v>
      </c>
      <c r="AD201" s="281"/>
      <c r="AE201" s="1">
        <f t="shared" si="19"/>
        <v>0</v>
      </c>
      <c r="AF201" s="1">
        <f t="shared" si="20"/>
        <v>0</v>
      </c>
      <c r="AG201" s="1">
        <f t="shared" si="21"/>
        <v>0</v>
      </c>
      <c r="AI201" s="4">
        <f t="shared" si="22"/>
        <v>0</v>
      </c>
      <c r="AJ201" s="4">
        <f t="shared" si="23"/>
        <v>0</v>
      </c>
    </row>
    <row r="202" spans="1:36" ht="40.9" customHeight="1" x14ac:dyDescent="0.25">
      <c r="A202" s="772"/>
      <c r="B202" s="591">
        <f>+B198+1</f>
        <v>15</v>
      </c>
      <c r="C202" s="104"/>
      <c r="D202" s="594" t="s">
        <v>50</v>
      </c>
      <c r="E202" s="594" t="s">
        <v>496</v>
      </c>
      <c r="F202" s="597" t="s">
        <v>48</v>
      </c>
      <c r="G202" s="597"/>
      <c r="H202" s="613"/>
      <c r="I202" s="600" t="s">
        <v>234</v>
      </c>
      <c r="J202" s="603" t="s">
        <v>235</v>
      </c>
      <c r="K202" s="535"/>
      <c r="L202" s="536"/>
      <c r="M202" s="605" t="s">
        <v>51</v>
      </c>
      <c r="N202" s="606"/>
      <c r="O202" s="606"/>
      <c r="P202" s="606"/>
      <c r="Q202" s="606"/>
      <c r="R202" s="607"/>
      <c r="S202" s="645"/>
      <c r="T202" s="506"/>
      <c r="U202" s="507"/>
      <c r="V202" s="507"/>
      <c r="W202" s="507"/>
      <c r="X202" s="507"/>
      <c r="Y202" s="508"/>
      <c r="AB202" s="281">
        <v>4</v>
      </c>
      <c r="AC202" s="281">
        <f>+IF(H202="●",3,1)</f>
        <v>1</v>
      </c>
      <c r="AD202" s="281"/>
      <c r="AE202" s="1" t="str">
        <f t="shared" si="19"/>
        <v>●</v>
      </c>
      <c r="AF202" s="1">
        <f t="shared" si="20"/>
        <v>0</v>
      </c>
      <c r="AG202" s="1">
        <f t="shared" si="21"/>
        <v>0</v>
      </c>
      <c r="AI202" s="4">
        <f t="shared" si="22"/>
        <v>0</v>
      </c>
      <c r="AJ202" s="4">
        <f t="shared" si="23"/>
        <v>0</v>
      </c>
    </row>
    <row r="203" spans="1:36" ht="21" customHeight="1" x14ac:dyDescent="0.25">
      <c r="A203" s="772"/>
      <c r="B203" s="592"/>
      <c r="C203" s="104"/>
      <c r="D203" s="595"/>
      <c r="E203" s="595"/>
      <c r="F203" s="598"/>
      <c r="G203" s="598"/>
      <c r="H203" s="614"/>
      <c r="I203" s="601"/>
      <c r="J203" s="604"/>
      <c r="K203" s="537"/>
      <c r="L203" s="538"/>
      <c r="M203" s="665" t="s">
        <v>383</v>
      </c>
      <c r="N203" s="666"/>
      <c r="O203" s="666"/>
      <c r="P203" s="666"/>
      <c r="Q203" s="666"/>
      <c r="R203" s="667"/>
      <c r="S203" s="646"/>
      <c r="T203" s="509"/>
      <c r="U203" s="510"/>
      <c r="V203" s="510"/>
      <c r="W203" s="510"/>
      <c r="X203" s="510"/>
      <c r="Y203" s="511"/>
      <c r="AB203" s="281">
        <v>4</v>
      </c>
      <c r="AC203" s="281">
        <f>+AC202</f>
        <v>1</v>
      </c>
      <c r="AD203" s="281"/>
      <c r="AE203" s="1">
        <f t="shared" si="19"/>
        <v>0</v>
      </c>
      <c r="AF203" s="1">
        <f t="shared" si="20"/>
        <v>0</v>
      </c>
      <c r="AG203" s="1">
        <f t="shared" si="21"/>
        <v>0</v>
      </c>
      <c r="AI203" s="4">
        <f t="shared" si="22"/>
        <v>0</v>
      </c>
      <c r="AJ203" s="4">
        <f t="shared" si="23"/>
        <v>0</v>
      </c>
    </row>
    <row r="204" spans="1:36" ht="39.950000000000003" customHeight="1" x14ac:dyDescent="0.25">
      <c r="A204" s="772"/>
      <c r="B204" s="592"/>
      <c r="C204" s="104"/>
      <c r="D204" s="595"/>
      <c r="E204" s="595"/>
      <c r="F204" s="598"/>
      <c r="G204" s="598"/>
      <c r="H204" s="614"/>
      <c r="I204" s="601"/>
      <c r="J204" s="611" t="s">
        <v>236</v>
      </c>
      <c r="K204" s="537"/>
      <c r="L204" s="538"/>
      <c r="M204" s="668"/>
      <c r="N204" s="669"/>
      <c r="O204" s="669"/>
      <c r="P204" s="669"/>
      <c r="Q204" s="669"/>
      <c r="R204" s="670"/>
      <c r="S204" s="646"/>
      <c r="T204" s="509"/>
      <c r="U204" s="510"/>
      <c r="V204" s="510"/>
      <c r="W204" s="510"/>
      <c r="X204" s="510"/>
      <c r="Y204" s="511"/>
      <c r="AB204" s="281">
        <v>4</v>
      </c>
      <c r="AC204" s="281">
        <f>+AC203</f>
        <v>1</v>
      </c>
      <c r="AD204" s="281"/>
      <c r="AE204" s="1">
        <f t="shared" si="19"/>
        <v>0</v>
      </c>
      <c r="AF204" s="1">
        <f t="shared" si="20"/>
        <v>0</v>
      </c>
      <c r="AG204" s="1">
        <f t="shared" si="21"/>
        <v>0</v>
      </c>
      <c r="AI204" s="4">
        <f t="shared" si="22"/>
        <v>0</v>
      </c>
      <c r="AJ204" s="4">
        <f t="shared" si="23"/>
        <v>0</v>
      </c>
    </row>
    <row r="205" spans="1:36" ht="73.150000000000006" customHeight="1" x14ac:dyDescent="0.25">
      <c r="A205" s="772"/>
      <c r="B205" s="638"/>
      <c r="C205" s="104"/>
      <c r="D205" s="675"/>
      <c r="E205" s="675"/>
      <c r="F205" s="662"/>
      <c r="G205" s="662"/>
      <c r="H205" s="687"/>
      <c r="I205" s="811"/>
      <c r="J205" s="653"/>
      <c r="K205" s="539"/>
      <c r="L205" s="540"/>
      <c r="M205" s="671"/>
      <c r="N205" s="672"/>
      <c r="O205" s="672"/>
      <c r="P205" s="672"/>
      <c r="Q205" s="672"/>
      <c r="R205" s="673"/>
      <c r="S205" s="647"/>
      <c r="T205" s="512"/>
      <c r="U205" s="513"/>
      <c r="V205" s="513"/>
      <c r="W205" s="513"/>
      <c r="X205" s="513"/>
      <c r="Y205" s="514"/>
      <c r="AB205" s="281">
        <v>4</v>
      </c>
      <c r="AC205" s="281">
        <f>+AC204</f>
        <v>1</v>
      </c>
      <c r="AD205" s="281"/>
      <c r="AE205" s="1">
        <f t="shared" si="19"/>
        <v>0</v>
      </c>
      <c r="AF205" s="1">
        <f t="shared" si="20"/>
        <v>0</v>
      </c>
      <c r="AG205" s="1">
        <f t="shared" si="21"/>
        <v>0</v>
      </c>
      <c r="AI205" s="4">
        <f t="shared" si="22"/>
        <v>0</v>
      </c>
      <c r="AJ205" s="4">
        <f t="shared" si="23"/>
        <v>0</v>
      </c>
    </row>
    <row r="206" spans="1:36" ht="70.900000000000006" customHeight="1" x14ac:dyDescent="0.25">
      <c r="A206" s="772"/>
      <c r="B206" s="591">
        <f>+B202+1</f>
        <v>16</v>
      </c>
      <c r="C206" s="104"/>
      <c r="D206" s="594" t="s">
        <v>50</v>
      </c>
      <c r="E206" s="594" t="s">
        <v>13</v>
      </c>
      <c r="F206" s="597" t="s">
        <v>48</v>
      </c>
      <c r="G206" s="597"/>
      <c r="H206" s="613"/>
      <c r="I206" s="600" t="s">
        <v>237</v>
      </c>
      <c r="J206" s="691" t="s">
        <v>238</v>
      </c>
      <c r="K206" s="535"/>
      <c r="L206" s="536"/>
      <c r="M206" s="605" t="s">
        <v>239</v>
      </c>
      <c r="N206" s="606"/>
      <c r="O206" s="606"/>
      <c r="P206" s="606"/>
      <c r="Q206" s="606"/>
      <c r="R206" s="607"/>
      <c r="S206" s="645"/>
      <c r="T206" s="506"/>
      <c r="U206" s="507"/>
      <c r="V206" s="507"/>
      <c r="W206" s="507"/>
      <c r="X206" s="507"/>
      <c r="Y206" s="508"/>
      <c r="AB206" s="281">
        <v>4</v>
      </c>
      <c r="AC206" s="281">
        <f>+IF(H206="●",3,1)</f>
        <v>1</v>
      </c>
      <c r="AD206" s="281"/>
      <c r="AE206" s="1" t="str">
        <f t="shared" si="19"/>
        <v>●</v>
      </c>
      <c r="AF206" s="1">
        <f t="shared" si="20"/>
        <v>0</v>
      </c>
      <c r="AG206" s="1">
        <f t="shared" si="21"/>
        <v>0</v>
      </c>
      <c r="AI206" s="4">
        <f t="shared" si="22"/>
        <v>0</v>
      </c>
      <c r="AJ206" s="4">
        <f t="shared" si="23"/>
        <v>0</v>
      </c>
    </row>
    <row r="207" spans="1:36" ht="10.15" customHeight="1" x14ac:dyDescent="0.25">
      <c r="A207" s="772"/>
      <c r="B207" s="592"/>
      <c r="C207" s="104"/>
      <c r="D207" s="595"/>
      <c r="E207" s="595"/>
      <c r="F207" s="598"/>
      <c r="G207" s="598"/>
      <c r="H207" s="614"/>
      <c r="I207" s="601"/>
      <c r="J207" s="692"/>
      <c r="K207" s="537"/>
      <c r="L207" s="538"/>
      <c r="M207" s="665" t="s">
        <v>361</v>
      </c>
      <c r="N207" s="666"/>
      <c r="O207" s="666"/>
      <c r="P207" s="666"/>
      <c r="Q207" s="666"/>
      <c r="R207" s="667"/>
      <c r="S207" s="646"/>
      <c r="T207" s="509"/>
      <c r="U207" s="510"/>
      <c r="V207" s="510"/>
      <c r="W207" s="510"/>
      <c r="X207" s="510"/>
      <c r="Y207" s="511"/>
      <c r="AB207" s="281">
        <v>4</v>
      </c>
      <c r="AC207" s="281">
        <f>+AC206</f>
        <v>1</v>
      </c>
      <c r="AD207" s="281"/>
      <c r="AE207" s="1">
        <f t="shared" si="19"/>
        <v>0</v>
      </c>
      <c r="AF207" s="1">
        <f t="shared" si="20"/>
        <v>0</v>
      </c>
      <c r="AG207" s="1">
        <f t="shared" si="21"/>
        <v>0</v>
      </c>
      <c r="AI207" s="4">
        <f t="shared" si="22"/>
        <v>0</v>
      </c>
      <c r="AJ207" s="4">
        <f t="shared" si="23"/>
        <v>0</v>
      </c>
    </row>
    <row r="208" spans="1:36" ht="56.45" customHeight="1" x14ac:dyDescent="0.25">
      <c r="A208" s="772"/>
      <c r="B208" s="592"/>
      <c r="C208" s="104"/>
      <c r="D208" s="595"/>
      <c r="E208" s="595"/>
      <c r="F208" s="598"/>
      <c r="G208" s="598"/>
      <c r="H208" s="614"/>
      <c r="I208" s="601"/>
      <c r="J208" s="611" t="s">
        <v>240</v>
      </c>
      <c r="K208" s="537"/>
      <c r="L208" s="538"/>
      <c r="M208" s="668"/>
      <c r="N208" s="669"/>
      <c r="O208" s="669"/>
      <c r="P208" s="669"/>
      <c r="Q208" s="669"/>
      <c r="R208" s="670"/>
      <c r="S208" s="646"/>
      <c r="T208" s="509"/>
      <c r="U208" s="510"/>
      <c r="V208" s="510"/>
      <c r="W208" s="510"/>
      <c r="X208" s="510"/>
      <c r="Y208" s="511"/>
      <c r="AB208" s="281">
        <v>4</v>
      </c>
      <c r="AC208" s="281">
        <f>+AC207</f>
        <v>1</v>
      </c>
      <c r="AD208" s="281"/>
      <c r="AE208" s="1">
        <f t="shared" si="19"/>
        <v>0</v>
      </c>
      <c r="AF208" s="1">
        <f t="shared" si="20"/>
        <v>0</v>
      </c>
      <c r="AG208" s="1">
        <f t="shared" si="21"/>
        <v>0</v>
      </c>
      <c r="AI208" s="4">
        <f t="shared" si="22"/>
        <v>0</v>
      </c>
      <c r="AJ208" s="4">
        <f t="shared" si="23"/>
        <v>0</v>
      </c>
    </row>
    <row r="209" spans="1:36" ht="150.6" customHeight="1" x14ac:dyDescent="0.25">
      <c r="A209" s="772"/>
      <c r="B209" s="638"/>
      <c r="C209" s="104"/>
      <c r="D209" s="675"/>
      <c r="E209" s="675"/>
      <c r="F209" s="662"/>
      <c r="G209" s="662"/>
      <c r="H209" s="687"/>
      <c r="I209" s="811"/>
      <c r="J209" s="619"/>
      <c r="K209" s="539"/>
      <c r="L209" s="540"/>
      <c r="M209" s="671"/>
      <c r="N209" s="672"/>
      <c r="O209" s="672"/>
      <c r="P209" s="672"/>
      <c r="Q209" s="672"/>
      <c r="R209" s="673"/>
      <c r="S209" s="647"/>
      <c r="T209" s="512"/>
      <c r="U209" s="513"/>
      <c r="V209" s="513"/>
      <c r="W209" s="513"/>
      <c r="X209" s="513"/>
      <c r="Y209" s="514"/>
      <c r="AB209" s="281">
        <v>4</v>
      </c>
      <c r="AC209" s="281">
        <f>+AC208</f>
        <v>1</v>
      </c>
      <c r="AD209" s="281"/>
      <c r="AE209" s="1">
        <f t="shared" si="19"/>
        <v>0</v>
      </c>
      <c r="AF209" s="1">
        <f t="shared" si="20"/>
        <v>0</v>
      </c>
      <c r="AG209" s="1">
        <f t="shared" si="21"/>
        <v>0</v>
      </c>
      <c r="AI209" s="4">
        <f t="shared" si="22"/>
        <v>0</v>
      </c>
      <c r="AJ209" s="4">
        <f t="shared" si="23"/>
        <v>0</v>
      </c>
    </row>
    <row r="210" spans="1:36" ht="55.9" customHeight="1" x14ac:dyDescent="0.25">
      <c r="A210" s="772"/>
      <c r="B210" s="591">
        <f>+B206+1</f>
        <v>17</v>
      </c>
      <c r="C210" s="104"/>
      <c r="D210" s="594" t="s">
        <v>50</v>
      </c>
      <c r="E210" s="594" t="s">
        <v>13</v>
      </c>
      <c r="F210" s="597"/>
      <c r="G210" s="597" t="s">
        <v>48</v>
      </c>
      <c r="H210" s="613"/>
      <c r="I210" s="600" t="s">
        <v>438</v>
      </c>
      <c r="J210" s="603" t="s">
        <v>177</v>
      </c>
      <c r="K210" s="535"/>
      <c r="L210" s="536"/>
      <c r="M210" s="676" t="s">
        <v>337</v>
      </c>
      <c r="N210" s="677"/>
      <c r="O210" s="677"/>
      <c r="P210" s="677"/>
      <c r="Q210" s="677"/>
      <c r="R210" s="678"/>
      <c r="S210" s="645"/>
      <c r="T210" s="506"/>
      <c r="U210" s="507"/>
      <c r="V210" s="507"/>
      <c r="W210" s="507"/>
      <c r="X210" s="507"/>
      <c r="Y210" s="508"/>
      <c r="AA210" s="281">
        <v>2</v>
      </c>
      <c r="AB210" s="281">
        <v>4</v>
      </c>
      <c r="AC210" s="281">
        <f>+IF(H210="●",3,1)</f>
        <v>1</v>
      </c>
      <c r="AD210" s="281"/>
      <c r="AE210" s="1">
        <f t="shared" si="19"/>
        <v>0</v>
      </c>
      <c r="AF210" s="1" t="str">
        <f t="shared" si="20"/>
        <v>●</v>
      </c>
      <c r="AG210" s="1">
        <f t="shared" si="21"/>
        <v>0</v>
      </c>
      <c r="AI210" s="4">
        <f t="shared" si="22"/>
        <v>0</v>
      </c>
      <c r="AJ210" s="4">
        <f t="shared" si="23"/>
        <v>0</v>
      </c>
    </row>
    <row r="211" spans="1:36" ht="10.15" customHeight="1" x14ac:dyDescent="0.25">
      <c r="A211" s="772"/>
      <c r="B211" s="592"/>
      <c r="C211" s="104"/>
      <c r="D211" s="595"/>
      <c r="E211" s="595"/>
      <c r="F211" s="598"/>
      <c r="G211" s="598"/>
      <c r="H211" s="614"/>
      <c r="I211" s="601"/>
      <c r="J211" s="604"/>
      <c r="K211" s="537"/>
      <c r="L211" s="538"/>
      <c r="M211" s="777" t="s">
        <v>25</v>
      </c>
      <c r="N211" s="778"/>
      <c r="O211" s="778"/>
      <c r="P211" s="778"/>
      <c r="Q211" s="778"/>
      <c r="R211" s="779"/>
      <c r="S211" s="646"/>
      <c r="T211" s="509"/>
      <c r="U211" s="510"/>
      <c r="V211" s="510"/>
      <c r="W211" s="510"/>
      <c r="X211" s="510"/>
      <c r="Y211" s="511"/>
      <c r="AA211" s="281">
        <v>2</v>
      </c>
      <c r="AB211" s="281">
        <v>4</v>
      </c>
      <c r="AC211" s="281">
        <f>+AC210</f>
        <v>1</v>
      </c>
      <c r="AD211" s="281"/>
      <c r="AE211" s="1">
        <f t="shared" si="19"/>
        <v>0</v>
      </c>
      <c r="AF211" s="1">
        <f t="shared" si="20"/>
        <v>0</v>
      </c>
      <c r="AG211" s="1">
        <f t="shared" si="21"/>
        <v>0</v>
      </c>
      <c r="AI211" s="4">
        <f t="shared" si="22"/>
        <v>0</v>
      </c>
      <c r="AJ211" s="4">
        <f t="shared" si="23"/>
        <v>0</v>
      </c>
    </row>
    <row r="212" spans="1:36" ht="32.450000000000003" customHeight="1" x14ac:dyDescent="0.25">
      <c r="A212" s="772"/>
      <c r="B212" s="592"/>
      <c r="C212" s="104"/>
      <c r="D212" s="595"/>
      <c r="E212" s="595"/>
      <c r="F212" s="598"/>
      <c r="G212" s="598"/>
      <c r="H212" s="614"/>
      <c r="I212" s="601"/>
      <c r="J212" s="611" t="s">
        <v>97</v>
      </c>
      <c r="K212" s="537"/>
      <c r="L212" s="538"/>
      <c r="M212" s="780"/>
      <c r="N212" s="781"/>
      <c r="O212" s="781"/>
      <c r="P212" s="781"/>
      <c r="Q212" s="781"/>
      <c r="R212" s="782"/>
      <c r="S212" s="646"/>
      <c r="T212" s="509"/>
      <c r="U212" s="510"/>
      <c r="V212" s="510"/>
      <c r="W212" s="510"/>
      <c r="X212" s="510"/>
      <c r="Y212" s="511"/>
      <c r="AA212" s="281">
        <v>2</v>
      </c>
      <c r="AB212" s="281">
        <v>4</v>
      </c>
      <c r="AC212" s="281">
        <f>+AC211</f>
        <v>1</v>
      </c>
      <c r="AD212" s="281"/>
      <c r="AE212" s="1">
        <f t="shared" si="19"/>
        <v>0</v>
      </c>
      <c r="AF212" s="1">
        <f t="shared" si="20"/>
        <v>0</v>
      </c>
      <c r="AG212" s="1">
        <f t="shared" si="21"/>
        <v>0</v>
      </c>
      <c r="AI212" s="4">
        <f t="shared" si="22"/>
        <v>0</v>
      </c>
      <c r="AJ212" s="4">
        <f t="shared" si="23"/>
        <v>0</v>
      </c>
    </row>
    <row r="213" spans="1:36" ht="93.6" customHeight="1" x14ac:dyDescent="0.25">
      <c r="A213" s="772"/>
      <c r="B213" s="638"/>
      <c r="C213" s="104"/>
      <c r="D213" s="675"/>
      <c r="E213" s="675"/>
      <c r="F213" s="662"/>
      <c r="G213" s="662"/>
      <c r="H213" s="687"/>
      <c r="I213" s="683"/>
      <c r="J213" s="619"/>
      <c r="K213" s="539"/>
      <c r="L213" s="540"/>
      <c r="M213" s="786"/>
      <c r="N213" s="787"/>
      <c r="O213" s="787"/>
      <c r="P213" s="787"/>
      <c r="Q213" s="787"/>
      <c r="R213" s="788"/>
      <c r="S213" s="647"/>
      <c r="T213" s="512"/>
      <c r="U213" s="513"/>
      <c r="V213" s="513"/>
      <c r="W213" s="513"/>
      <c r="X213" s="513"/>
      <c r="Y213" s="514"/>
      <c r="AA213" s="281">
        <v>2</v>
      </c>
      <c r="AB213" s="281">
        <v>4</v>
      </c>
      <c r="AC213" s="281">
        <f>+AC212</f>
        <v>1</v>
      </c>
      <c r="AD213" s="281"/>
      <c r="AE213" s="1">
        <f t="shared" si="19"/>
        <v>0</v>
      </c>
      <c r="AF213" s="1">
        <f t="shared" si="20"/>
        <v>0</v>
      </c>
      <c r="AG213" s="1">
        <f t="shared" si="21"/>
        <v>0</v>
      </c>
      <c r="AI213" s="4">
        <f t="shared" si="22"/>
        <v>0</v>
      </c>
      <c r="AJ213" s="4">
        <f t="shared" si="23"/>
        <v>0</v>
      </c>
    </row>
    <row r="214" spans="1:36" ht="40.9" customHeight="1" x14ac:dyDescent="0.25">
      <c r="A214" s="772"/>
      <c r="B214" s="591">
        <f>+B210+1</f>
        <v>18</v>
      </c>
      <c r="C214" s="104"/>
      <c r="D214" s="594" t="s">
        <v>50</v>
      </c>
      <c r="E214" s="594" t="s">
        <v>13</v>
      </c>
      <c r="F214" s="597" t="s">
        <v>48</v>
      </c>
      <c r="G214" s="597"/>
      <c r="H214" s="613"/>
      <c r="I214" s="600" t="s">
        <v>439</v>
      </c>
      <c r="J214" s="603" t="s">
        <v>241</v>
      </c>
      <c r="K214" s="535"/>
      <c r="L214" s="536"/>
      <c r="M214" s="676" t="s">
        <v>16</v>
      </c>
      <c r="N214" s="677"/>
      <c r="O214" s="677"/>
      <c r="P214" s="677"/>
      <c r="Q214" s="677"/>
      <c r="R214" s="678"/>
      <c r="S214" s="645"/>
      <c r="T214" s="506"/>
      <c r="U214" s="507"/>
      <c r="V214" s="507"/>
      <c r="W214" s="507"/>
      <c r="X214" s="507"/>
      <c r="Y214" s="508"/>
      <c r="AB214" s="281">
        <v>4</v>
      </c>
      <c r="AC214" s="281">
        <f>+IF(H214="●",3,1)</f>
        <v>1</v>
      </c>
      <c r="AD214" s="281"/>
      <c r="AE214" s="1" t="str">
        <f t="shared" si="19"/>
        <v>●</v>
      </c>
      <c r="AF214" s="1">
        <f t="shared" si="20"/>
        <v>0</v>
      </c>
      <c r="AG214" s="1">
        <f t="shared" si="21"/>
        <v>0</v>
      </c>
      <c r="AI214" s="4">
        <f t="shared" si="22"/>
        <v>0</v>
      </c>
      <c r="AJ214" s="4">
        <f t="shared" si="23"/>
        <v>0</v>
      </c>
    </row>
    <row r="215" spans="1:36" ht="21" customHeight="1" x14ac:dyDescent="0.25">
      <c r="A215" s="772"/>
      <c r="B215" s="592"/>
      <c r="C215" s="104"/>
      <c r="D215" s="595"/>
      <c r="E215" s="595"/>
      <c r="F215" s="598"/>
      <c r="G215" s="598"/>
      <c r="H215" s="614"/>
      <c r="I215" s="601"/>
      <c r="J215" s="604"/>
      <c r="K215" s="537"/>
      <c r="L215" s="538"/>
      <c r="M215" s="665" t="s">
        <v>362</v>
      </c>
      <c r="N215" s="666"/>
      <c r="O215" s="666"/>
      <c r="P215" s="666"/>
      <c r="Q215" s="666"/>
      <c r="R215" s="667"/>
      <c r="S215" s="646"/>
      <c r="T215" s="509"/>
      <c r="U215" s="510"/>
      <c r="V215" s="510"/>
      <c r="W215" s="510"/>
      <c r="X215" s="510"/>
      <c r="Y215" s="511"/>
      <c r="AB215" s="281">
        <v>4</v>
      </c>
      <c r="AC215" s="281">
        <f>+AC214</f>
        <v>1</v>
      </c>
      <c r="AD215" s="281"/>
      <c r="AE215" s="1">
        <f t="shared" si="19"/>
        <v>0</v>
      </c>
      <c r="AF215" s="1">
        <f t="shared" si="20"/>
        <v>0</v>
      </c>
      <c r="AG215" s="1">
        <f t="shared" si="21"/>
        <v>0</v>
      </c>
      <c r="AI215" s="4">
        <f t="shared" si="22"/>
        <v>0</v>
      </c>
      <c r="AJ215" s="4">
        <f t="shared" si="23"/>
        <v>0</v>
      </c>
    </row>
    <row r="216" spans="1:36" ht="58.9" customHeight="1" x14ac:dyDescent="0.25">
      <c r="A216" s="772"/>
      <c r="B216" s="592"/>
      <c r="C216" s="104"/>
      <c r="D216" s="595"/>
      <c r="E216" s="595"/>
      <c r="F216" s="598"/>
      <c r="G216" s="598"/>
      <c r="H216" s="614"/>
      <c r="I216" s="601"/>
      <c r="J216" s="611" t="s">
        <v>242</v>
      </c>
      <c r="K216" s="537"/>
      <c r="L216" s="538"/>
      <c r="M216" s="668"/>
      <c r="N216" s="669"/>
      <c r="O216" s="669"/>
      <c r="P216" s="669"/>
      <c r="Q216" s="669"/>
      <c r="R216" s="670"/>
      <c r="S216" s="646"/>
      <c r="T216" s="509"/>
      <c r="U216" s="510"/>
      <c r="V216" s="510"/>
      <c r="W216" s="510"/>
      <c r="X216" s="510"/>
      <c r="Y216" s="511"/>
      <c r="AB216" s="281">
        <v>4</v>
      </c>
      <c r="AC216" s="281">
        <f>+AC215</f>
        <v>1</v>
      </c>
      <c r="AD216" s="281"/>
      <c r="AE216" s="1">
        <f t="shared" si="19"/>
        <v>0</v>
      </c>
      <c r="AF216" s="1">
        <f t="shared" si="20"/>
        <v>0</v>
      </c>
      <c r="AG216" s="1">
        <f t="shared" si="21"/>
        <v>0</v>
      </c>
      <c r="AI216" s="4">
        <f t="shared" si="22"/>
        <v>0</v>
      </c>
      <c r="AJ216" s="4">
        <f t="shared" si="23"/>
        <v>0</v>
      </c>
    </row>
    <row r="217" spans="1:36" ht="51.6" customHeight="1" x14ac:dyDescent="0.25">
      <c r="A217" s="772"/>
      <c r="B217" s="638"/>
      <c r="C217" s="104"/>
      <c r="D217" s="675"/>
      <c r="E217" s="675"/>
      <c r="F217" s="662"/>
      <c r="G217" s="662"/>
      <c r="H217" s="687"/>
      <c r="I217" s="683"/>
      <c r="J217" s="619"/>
      <c r="K217" s="539"/>
      <c r="L217" s="540"/>
      <c r="M217" s="671"/>
      <c r="N217" s="672"/>
      <c r="O217" s="672"/>
      <c r="P217" s="672"/>
      <c r="Q217" s="672"/>
      <c r="R217" s="673"/>
      <c r="S217" s="647"/>
      <c r="T217" s="512"/>
      <c r="U217" s="513"/>
      <c r="V217" s="513"/>
      <c r="W217" s="513"/>
      <c r="X217" s="513"/>
      <c r="Y217" s="514"/>
      <c r="AB217" s="281">
        <v>4</v>
      </c>
      <c r="AC217" s="281">
        <f>+AC216</f>
        <v>1</v>
      </c>
      <c r="AD217" s="281"/>
      <c r="AE217" s="1">
        <f t="shared" si="19"/>
        <v>0</v>
      </c>
      <c r="AF217" s="1">
        <f t="shared" si="20"/>
        <v>0</v>
      </c>
      <c r="AG217" s="1">
        <f t="shared" si="21"/>
        <v>0</v>
      </c>
      <c r="AI217" s="4">
        <f t="shared" si="22"/>
        <v>0</v>
      </c>
      <c r="AJ217" s="4">
        <f t="shared" si="23"/>
        <v>0</v>
      </c>
    </row>
    <row r="218" spans="1:36" ht="55.9" customHeight="1" x14ac:dyDescent="0.25">
      <c r="A218" s="772"/>
      <c r="B218" s="591">
        <f>+B214+1</f>
        <v>19</v>
      </c>
      <c r="C218" s="104"/>
      <c r="D218" s="594" t="s">
        <v>50</v>
      </c>
      <c r="E218" s="594" t="s">
        <v>13</v>
      </c>
      <c r="F218" s="597" t="s">
        <v>48</v>
      </c>
      <c r="G218" s="597"/>
      <c r="H218" s="613"/>
      <c r="I218" s="600" t="s">
        <v>440</v>
      </c>
      <c r="J218" s="603" t="s">
        <v>243</v>
      </c>
      <c r="K218" s="535"/>
      <c r="L218" s="536"/>
      <c r="M218" s="676" t="s">
        <v>329</v>
      </c>
      <c r="N218" s="677"/>
      <c r="O218" s="677"/>
      <c r="P218" s="677"/>
      <c r="Q218" s="677"/>
      <c r="R218" s="678"/>
      <c r="S218" s="645"/>
      <c r="T218" s="506"/>
      <c r="U218" s="507"/>
      <c r="V218" s="507"/>
      <c r="W218" s="507"/>
      <c r="X218" s="507"/>
      <c r="Y218" s="508"/>
      <c r="AB218" s="281">
        <v>4</v>
      </c>
      <c r="AC218" s="281">
        <f>+IF(H218="●",3,1)</f>
        <v>1</v>
      </c>
      <c r="AD218" s="281"/>
      <c r="AE218" s="1" t="str">
        <f t="shared" si="19"/>
        <v>●</v>
      </c>
      <c r="AF218" s="1">
        <f t="shared" si="20"/>
        <v>0</v>
      </c>
      <c r="AG218" s="1">
        <f t="shared" si="21"/>
        <v>0</v>
      </c>
      <c r="AI218" s="4">
        <f t="shared" si="22"/>
        <v>0</v>
      </c>
      <c r="AJ218" s="4">
        <f t="shared" si="23"/>
        <v>0</v>
      </c>
    </row>
    <row r="219" spans="1:36" ht="13.9" customHeight="1" x14ac:dyDescent="0.25">
      <c r="A219" s="772"/>
      <c r="B219" s="592"/>
      <c r="C219" s="104"/>
      <c r="D219" s="595"/>
      <c r="E219" s="595"/>
      <c r="F219" s="598"/>
      <c r="G219" s="598"/>
      <c r="H219" s="614"/>
      <c r="I219" s="601"/>
      <c r="J219" s="604"/>
      <c r="K219" s="537"/>
      <c r="L219" s="538"/>
      <c r="M219" s="777" t="s">
        <v>335</v>
      </c>
      <c r="N219" s="778"/>
      <c r="O219" s="778"/>
      <c r="P219" s="778"/>
      <c r="Q219" s="778"/>
      <c r="R219" s="779"/>
      <c r="S219" s="646"/>
      <c r="T219" s="509"/>
      <c r="U219" s="510"/>
      <c r="V219" s="510"/>
      <c r="W219" s="510"/>
      <c r="X219" s="510"/>
      <c r="Y219" s="511"/>
      <c r="AB219" s="281">
        <v>4</v>
      </c>
      <c r="AC219" s="281">
        <f>+AC218</f>
        <v>1</v>
      </c>
      <c r="AD219" s="281"/>
      <c r="AE219" s="1">
        <f t="shared" si="19"/>
        <v>0</v>
      </c>
      <c r="AF219" s="1">
        <f t="shared" si="20"/>
        <v>0</v>
      </c>
      <c r="AG219" s="1">
        <f t="shared" si="21"/>
        <v>0</v>
      </c>
      <c r="AI219" s="4">
        <f t="shared" si="22"/>
        <v>0</v>
      </c>
      <c r="AJ219" s="4">
        <f t="shared" si="23"/>
        <v>0</v>
      </c>
    </row>
    <row r="220" spans="1:36" ht="64.900000000000006" customHeight="1" x14ac:dyDescent="0.25">
      <c r="A220" s="772"/>
      <c r="B220" s="592"/>
      <c r="C220" s="104"/>
      <c r="D220" s="595"/>
      <c r="E220" s="595"/>
      <c r="F220" s="598"/>
      <c r="G220" s="598"/>
      <c r="H220" s="614"/>
      <c r="I220" s="601"/>
      <c r="J220" s="611" t="s">
        <v>468</v>
      </c>
      <c r="K220" s="537"/>
      <c r="L220" s="538"/>
      <c r="M220" s="780"/>
      <c r="N220" s="781"/>
      <c r="O220" s="781"/>
      <c r="P220" s="781"/>
      <c r="Q220" s="781"/>
      <c r="R220" s="782"/>
      <c r="S220" s="646"/>
      <c r="T220" s="509"/>
      <c r="U220" s="510"/>
      <c r="V220" s="510"/>
      <c r="W220" s="510"/>
      <c r="X220" s="510"/>
      <c r="Y220" s="511"/>
      <c r="AB220" s="281">
        <v>4</v>
      </c>
      <c r="AC220" s="281">
        <f>+AC219</f>
        <v>1</v>
      </c>
      <c r="AD220" s="281"/>
      <c r="AE220" s="1">
        <f t="shared" si="19"/>
        <v>0</v>
      </c>
      <c r="AF220" s="1">
        <f t="shared" si="20"/>
        <v>0</v>
      </c>
      <c r="AG220" s="1">
        <f t="shared" si="21"/>
        <v>0</v>
      </c>
      <c r="AI220" s="4">
        <f t="shared" si="22"/>
        <v>0</v>
      </c>
      <c r="AJ220" s="4">
        <f t="shared" si="23"/>
        <v>0</v>
      </c>
    </row>
    <row r="221" spans="1:36" ht="100.15" customHeight="1" x14ac:dyDescent="0.25">
      <c r="A221" s="772"/>
      <c r="B221" s="638"/>
      <c r="C221" s="104"/>
      <c r="D221" s="675"/>
      <c r="E221" s="675"/>
      <c r="F221" s="662"/>
      <c r="G221" s="662"/>
      <c r="H221" s="687"/>
      <c r="I221" s="811"/>
      <c r="J221" s="619"/>
      <c r="K221" s="539"/>
      <c r="L221" s="540"/>
      <c r="M221" s="786"/>
      <c r="N221" s="787"/>
      <c r="O221" s="787"/>
      <c r="P221" s="787"/>
      <c r="Q221" s="787"/>
      <c r="R221" s="788"/>
      <c r="S221" s="647"/>
      <c r="T221" s="512"/>
      <c r="U221" s="513"/>
      <c r="V221" s="513"/>
      <c r="W221" s="513"/>
      <c r="X221" s="513"/>
      <c r="Y221" s="514"/>
      <c r="AB221" s="281">
        <v>4</v>
      </c>
      <c r="AC221" s="281">
        <f>+AC220</f>
        <v>1</v>
      </c>
      <c r="AD221" s="281"/>
      <c r="AE221" s="1">
        <f t="shared" si="19"/>
        <v>0</v>
      </c>
      <c r="AF221" s="1">
        <f t="shared" si="20"/>
        <v>0</v>
      </c>
      <c r="AG221" s="1">
        <f t="shared" si="21"/>
        <v>0</v>
      </c>
      <c r="AI221" s="4">
        <f t="shared" si="22"/>
        <v>0</v>
      </c>
      <c r="AJ221" s="4">
        <f t="shared" si="23"/>
        <v>0</v>
      </c>
    </row>
    <row r="222" spans="1:36" ht="40.9" customHeight="1" x14ac:dyDescent="0.25">
      <c r="A222" s="772"/>
      <c r="B222" s="825">
        <f>+B218+1</f>
        <v>20</v>
      </c>
      <c r="C222" s="104"/>
      <c r="D222" s="594" t="s">
        <v>50</v>
      </c>
      <c r="E222" s="594" t="s">
        <v>13</v>
      </c>
      <c r="F222" s="597"/>
      <c r="G222" s="597" t="s">
        <v>48</v>
      </c>
      <c r="H222" s="613"/>
      <c r="I222" s="600" t="s">
        <v>489</v>
      </c>
      <c r="J222" s="812" t="s">
        <v>244</v>
      </c>
      <c r="K222" s="535"/>
      <c r="L222" s="536"/>
      <c r="M222" s="676" t="s">
        <v>245</v>
      </c>
      <c r="N222" s="677"/>
      <c r="O222" s="677"/>
      <c r="P222" s="677"/>
      <c r="Q222" s="677"/>
      <c r="R222" s="678"/>
      <c r="S222" s="503"/>
      <c r="T222" s="506"/>
      <c r="U222" s="507"/>
      <c r="V222" s="507"/>
      <c r="W222" s="507"/>
      <c r="X222" s="507"/>
      <c r="Y222" s="508"/>
      <c r="AA222" s="281">
        <v>2</v>
      </c>
      <c r="AB222" s="281">
        <v>4</v>
      </c>
      <c r="AC222" s="281">
        <f>+IF(H222="●",3,1)</f>
        <v>1</v>
      </c>
      <c r="AD222" s="281"/>
      <c r="AE222" s="1">
        <f t="shared" si="19"/>
        <v>0</v>
      </c>
      <c r="AF222" s="1" t="str">
        <f t="shared" si="20"/>
        <v>●</v>
      </c>
      <c r="AG222" s="1">
        <f t="shared" si="21"/>
        <v>0</v>
      </c>
      <c r="AI222" s="4">
        <f t="shared" si="22"/>
        <v>0</v>
      </c>
      <c r="AJ222" s="4">
        <f t="shared" si="23"/>
        <v>0</v>
      </c>
    </row>
    <row r="223" spans="1:36" ht="40.9" customHeight="1" x14ac:dyDescent="0.25">
      <c r="A223" s="772"/>
      <c r="B223" s="826"/>
      <c r="C223" s="104"/>
      <c r="D223" s="595"/>
      <c r="E223" s="595"/>
      <c r="F223" s="598"/>
      <c r="G223" s="598"/>
      <c r="H223" s="614"/>
      <c r="I223" s="601"/>
      <c r="J223" s="813"/>
      <c r="K223" s="537"/>
      <c r="L223" s="538"/>
      <c r="M223" s="665" t="s">
        <v>364</v>
      </c>
      <c r="N223" s="666"/>
      <c r="O223" s="666"/>
      <c r="P223" s="666"/>
      <c r="Q223" s="666"/>
      <c r="R223" s="667"/>
      <c r="S223" s="504"/>
      <c r="T223" s="509"/>
      <c r="U223" s="510"/>
      <c r="V223" s="510"/>
      <c r="W223" s="510"/>
      <c r="X223" s="510"/>
      <c r="Y223" s="511"/>
      <c r="AA223" s="281">
        <v>2</v>
      </c>
      <c r="AB223" s="281">
        <v>4</v>
      </c>
      <c r="AC223" s="281">
        <f>+AC222</f>
        <v>1</v>
      </c>
      <c r="AD223" s="281"/>
      <c r="AE223" s="1">
        <f t="shared" si="19"/>
        <v>0</v>
      </c>
      <c r="AF223" s="1">
        <f t="shared" si="20"/>
        <v>0</v>
      </c>
      <c r="AG223" s="1">
        <f t="shared" si="21"/>
        <v>0</v>
      </c>
      <c r="AI223" s="4">
        <f t="shared" si="22"/>
        <v>0</v>
      </c>
      <c r="AJ223" s="4">
        <f t="shared" si="23"/>
        <v>0</v>
      </c>
    </row>
    <row r="224" spans="1:36" ht="31.15" customHeight="1" x14ac:dyDescent="0.25">
      <c r="A224" s="772"/>
      <c r="B224" s="826"/>
      <c r="C224" s="104"/>
      <c r="D224" s="595"/>
      <c r="E224" s="595"/>
      <c r="F224" s="598"/>
      <c r="G224" s="598"/>
      <c r="H224" s="614"/>
      <c r="I224" s="601"/>
      <c r="J224" s="611" t="s">
        <v>363</v>
      </c>
      <c r="K224" s="537"/>
      <c r="L224" s="538"/>
      <c r="M224" s="668"/>
      <c r="N224" s="669"/>
      <c r="O224" s="669"/>
      <c r="P224" s="669"/>
      <c r="Q224" s="669"/>
      <c r="R224" s="670"/>
      <c r="S224" s="504"/>
      <c r="T224" s="509"/>
      <c r="U224" s="510"/>
      <c r="V224" s="510"/>
      <c r="W224" s="510"/>
      <c r="X224" s="510"/>
      <c r="Y224" s="511"/>
      <c r="AA224" s="281">
        <v>2</v>
      </c>
      <c r="AB224" s="281">
        <v>4</v>
      </c>
      <c r="AC224" s="281">
        <f>+AC223</f>
        <v>1</v>
      </c>
      <c r="AD224" s="281"/>
      <c r="AE224" s="1">
        <f t="shared" si="19"/>
        <v>0</v>
      </c>
      <c r="AF224" s="1">
        <f t="shared" si="20"/>
        <v>0</v>
      </c>
      <c r="AG224" s="1">
        <f t="shared" si="21"/>
        <v>0</v>
      </c>
      <c r="AI224" s="4">
        <f t="shared" si="22"/>
        <v>0</v>
      </c>
      <c r="AJ224" s="4">
        <f t="shared" si="23"/>
        <v>0</v>
      </c>
    </row>
    <row r="225" spans="1:36" ht="111.6" customHeight="1" thickBot="1" x14ac:dyDescent="0.3">
      <c r="A225" s="772"/>
      <c r="B225" s="827"/>
      <c r="C225" s="58"/>
      <c r="D225" s="596"/>
      <c r="E225" s="596"/>
      <c r="F225" s="599"/>
      <c r="G225" s="599"/>
      <c r="H225" s="615"/>
      <c r="I225" s="824"/>
      <c r="J225" s="701"/>
      <c r="K225" s="558"/>
      <c r="L225" s="559"/>
      <c r="M225" s="792"/>
      <c r="N225" s="793"/>
      <c r="O225" s="793"/>
      <c r="P225" s="793"/>
      <c r="Q225" s="793"/>
      <c r="R225" s="794"/>
      <c r="S225" s="608"/>
      <c r="T225" s="577"/>
      <c r="U225" s="578"/>
      <c r="V225" s="578"/>
      <c r="W225" s="578"/>
      <c r="X225" s="578"/>
      <c r="Y225" s="579"/>
      <c r="AA225" s="281">
        <v>2</v>
      </c>
      <c r="AB225" s="281">
        <v>4</v>
      </c>
      <c r="AC225" s="281">
        <f>+AC224</f>
        <v>1</v>
      </c>
      <c r="AD225" s="281"/>
      <c r="AE225" s="1">
        <f t="shared" si="19"/>
        <v>0</v>
      </c>
      <c r="AF225" s="1">
        <f t="shared" si="20"/>
        <v>0</v>
      </c>
      <c r="AG225" s="1">
        <f t="shared" si="21"/>
        <v>0</v>
      </c>
      <c r="AI225" s="4">
        <f t="shared" si="22"/>
        <v>0</v>
      </c>
      <c r="AJ225" s="4">
        <f t="shared" si="23"/>
        <v>0</v>
      </c>
    </row>
    <row r="226" spans="1:36" s="215" customFormat="1" ht="10.15" customHeight="1" thickBot="1" x14ac:dyDescent="0.3">
      <c r="A226" s="291"/>
      <c r="B226" s="217"/>
      <c r="C226" s="222"/>
      <c r="D226" s="218"/>
      <c r="E226" s="218"/>
      <c r="F226" s="218"/>
      <c r="G226" s="218"/>
      <c r="H226" s="220"/>
      <c r="I226" s="238"/>
      <c r="J226" s="222"/>
      <c r="K226" s="226"/>
      <c r="L226" s="223"/>
      <c r="M226" s="239"/>
      <c r="N226" s="239"/>
      <c r="O226" s="239"/>
      <c r="P226" s="239"/>
      <c r="Q226" s="239"/>
      <c r="R226" s="239"/>
      <c r="S226" s="223"/>
      <c r="T226" s="240"/>
      <c r="U226" s="240"/>
      <c r="V226" s="240"/>
      <c r="W226" s="240"/>
      <c r="X226" s="240"/>
      <c r="Y226" s="240"/>
      <c r="AA226" s="281"/>
      <c r="AB226" s="281">
        <v>1</v>
      </c>
      <c r="AC226" s="281">
        <v>1</v>
      </c>
      <c r="AD226" s="281"/>
      <c r="AE226" s="215">
        <f t="shared" si="19"/>
        <v>0</v>
      </c>
      <c r="AF226" s="215">
        <f t="shared" si="20"/>
        <v>0</v>
      </c>
      <c r="AG226" s="215">
        <f t="shared" si="21"/>
        <v>0</v>
      </c>
      <c r="AI226" s="206">
        <f t="shared" si="22"/>
        <v>0</v>
      </c>
      <c r="AJ226" s="206">
        <f t="shared" si="23"/>
        <v>0</v>
      </c>
    </row>
    <row r="227" spans="1:36" s="17" customFormat="1" ht="25.9" customHeight="1" thickBot="1" x14ac:dyDescent="0.3">
      <c r="A227" s="16"/>
      <c r="B227" s="575" t="s">
        <v>46</v>
      </c>
      <c r="C227" s="576"/>
      <c r="D227" s="576"/>
      <c r="E227" s="576"/>
      <c r="F227" s="576"/>
      <c r="G227" s="576"/>
      <c r="H227" s="576"/>
      <c r="I227" s="576"/>
      <c r="J227" s="576"/>
      <c r="K227" s="640"/>
      <c r="L227" s="576"/>
      <c r="M227" s="576"/>
      <c r="N227" s="576"/>
      <c r="O227" s="576"/>
      <c r="P227" s="576"/>
      <c r="Q227" s="576"/>
      <c r="R227" s="576"/>
      <c r="S227" s="576"/>
      <c r="T227" s="576"/>
      <c r="U227" s="576"/>
      <c r="V227" s="576"/>
      <c r="W227" s="576"/>
      <c r="X227" s="576"/>
      <c r="Y227" s="519"/>
      <c r="AA227" s="282"/>
      <c r="AB227" s="282">
        <v>1</v>
      </c>
      <c r="AC227" s="281">
        <v>1</v>
      </c>
      <c r="AD227" s="281"/>
      <c r="AE227" s="1">
        <f t="shared" si="19"/>
        <v>0</v>
      </c>
      <c r="AF227" s="1">
        <f t="shared" si="20"/>
        <v>0</v>
      </c>
      <c r="AG227" s="1">
        <f t="shared" si="21"/>
        <v>0</v>
      </c>
      <c r="AI227" s="4">
        <f t="shared" si="22"/>
        <v>0</v>
      </c>
      <c r="AJ227" s="4">
        <f t="shared" si="23"/>
        <v>0</v>
      </c>
    </row>
    <row r="228" spans="1:36" ht="45.6" customHeight="1" x14ac:dyDescent="0.25">
      <c r="A228" s="772"/>
      <c r="B228" s="2"/>
      <c r="C228" s="634" t="s">
        <v>246</v>
      </c>
      <c r="D228" s="635"/>
      <c r="E228" s="635"/>
      <c r="F228" s="635"/>
      <c r="G228" s="635"/>
      <c r="H228" s="635"/>
      <c r="I228" s="635"/>
      <c r="J228" s="635"/>
      <c r="K228" s="636"/>
      <c r="L228" s="635"/>
      <c r="M228" s="635"/>
      <c r="N228" s="635"/>
      <c r="O228" s="635"/>
      <c r="P228" s="635"/>
      <c r="Q228" s="635"/>
      <c r="R228" s="635"/>
      <c r="S228" s="635"/>
      <c r="T228" s="635"/>
      <c r="U228" s="635"/>
      <c r="V228" s="635"/>
      <c r="W228" s="635"/>
      <c r="X228" s="635"/>
      <c r="Y228" s="637"/>
      <c r="AB228" s="281">
        <v>1</v>
      </c>
      <c r="AC228" s="281">
        <v>1</v>
      </c>
      <c r="AD228" s="281"/>
      <c r="AE228" s="1">
        <f t="shared" si="19"/>
        <v>0</v>
      </c>
      <c r="AF228" s="1">
        <f t="shared" si="20"/>
        <v>0</v>
      </c>
      <c r="AG228" s="1">
        <f t="shared" si="21"/>
        <v>0</v>
      </c>
      <c r="AI228" s="4">
        <f t="shared" si="22"/>
        <v>0</v>
      </c>
      <c r="AJ228" s="4">
        <f t="shared" si="23"/>
        <v>0</v>
      </c>
    </row>
    <row r="229" spans="1:36" ht="40.9" customHeight="1" x14ac:dyDescent="0.25">
      <c r="A229" s="772"/>
      <c r="B229" s="591">
        <f>+B222+1</f>
        <v>21</v>
      </c>
      <c r="C229" s="43"/>
      <c r="D229" s="594" t="s">
        <v>50</v>
      </c>
      <c r="E229" s="594" t="s">
        <v>13</v>
      </c>
      <c r="F229" s="597" t="s">
        <v>48</v>
      </c>
      <c r="G229" s="597"/>
      <c r="H229" s="613"/>
      <c r="I229" s="600" t="s">
        <v>247</v>
      </c>
      <c r="J229" s="812" t="s">
        <v>248</v>
      </c>
      <c r="K229" s="535"/>
      <c r="L229" s="536"/>
      <c r="M229" s="642" t="s">
        <v>98</v>
      </c>
      <c r="N229" s="643"/>
      <c r="O229" s="643"/>
      <c r="P229" s="643"/>
      <c r="Q229" s="643"/>
      <c r="R229" s="644"/>
      <c r="S229" s="645"/>
      <c r="T229" s="623"/>
      <c r="U229" s="624"/>
      <c r="V229" s="624"/>
      <c r="W229" s="624"/>
      <c r="X229" s="624"/>
      <c r="Y229" s="625"/>
      <c r="AB229" s="281">
        <v>4</v>
      </c>
      <c r="AC229" s="281">
        <f>+IF(H229="●",3,1)</f>
        <v>1</v>
      </c>
      <c r="AD229" s="281"/>
      <c r="AE229" s="1" t="str">
        <f t="shared" si="19"/>
        <v>●</v>
      </c>
      <c r="AF229" s="1">
        <f t="shared" si="20"/>
        <v>0</v>
      </c>
      <c r="AG229" s="1">
        <f t="shared" si="21"/>
        <v>0</v>
      </c>
      <c r="AI229" s="4">
        <f t="shared" si="22"/>
        <v>0</v>
      </c>
      <c r="AJ229" s="4">
        <f t="shared" si="23"/>
        <v>0</v>
      </c>
    </row>
    <row r="230" spans="1:36" ht="39" customHeight="1" x14ac:dyDescent="0.25">
      <c r="A230" s="772"/>
      <c r="B230" s="592"/>
      <c r="C230" s="44"/>
      <c r="D230" s="595"/>
      <c r="E230" s="595"/>
      <c r="F230" s="598"/>
      <c r="G230" s="598"/>
      <c r="H230" s="614"/>
      <c r="I230" s="601"/>
      <c r="J230" s="813"/>
      <c r="K230" s="537"/>
      <c r="L230" s="538"/>
      <c r="M230" s="721"/>
      <c r="N230" s="722"/>
      <c r="O230" s="722"/>
      <c r="P230" s="722"/>
      <c r="Q230" s="722"/>
      <c r="R230" s="723"/>
      <c r="S230" s="646"/>
      <c r="T230" s="626"/>
      <c r="U230" s="627"/>
      <c r="V230" s="627"/>
      <c r="W230" s="627"/>
      <c r="X230" s="627"/>
      <c r="Y230" s="628"/>
      <c r="AB230" s="281">
        <v>4</v>
      </c>
      <c r="AC230" s="281">
        <f>+AC229</f>
        <v>1</v>
      </c>
      <c r="AD230" s="281"/>
      <c r="AE230" s="1">
        <f t="shared" si="19"/>
        <v>0</v>
      </c>
      <c r="AF230" s="1">
        <f t="shared" si="20"/>
        <v>0</v>
      </c>
      <c r="AG230" s="1">
        <f t="shared" si="21"/>
        <v>0</v>
      </c>
      <c r="AI230" s="4">
        <f t="shared" si="22"/>
        <v>0</v>
      </c>
      <c r="AJ230" s="4">
        <f t="shared" si="23"/>
        <v>0</v>
      </c>
    </row>
    <row r="231" spans="1:36" ht="25.9" customHeight="1" x14ac:dyDescent="0.25">
      <c r="A231" s="772"/>
      <c r="B231" s="592"/>
      <c r="C231" s="44"/>
      <c r="D231" s="595"/>
      <c r="E231" s="595"/>
      <c r="F231" s="598"/>
      <c r="G231" s="598"/>
      <c r="H231" s="614"/>
      <c r="I231" s="601"/>
      <c r="J231" s="611" t="s">
        <v>249</v>
      </c>
      <c r="K231" s="537"/>
      <c r="L231" s="538"/>
      <c r="M231" s="724"/>
      <c r="N231" s="725"/>
      <c r="O231" s="725"/>
      <c r="P231" s="725"/>
      <c r="Q231" s="725"/>
      <c r="R231" s="726"/>
      <c r="S231" s="646"/>
      <c r="T231" s="626"/>
      <c r="U231" s="627"/>
      <c r="V231" s="627"/>
      <c r="W231" s="627"/>
      <c r="X231" s="627"/>
      <c r="Y231" s="628"/>
      <c r="AB231" s="281">
        <v>4</v>
      </c>
      <c r="AC231" s="281">
        <f>+AC230</f>
        <v>1</v>
      </c>
      <c r="AD231" s="281"/>
      <c r="AE231" s="1">
        <f t="shared" si="19"/>
        <v>0</v>
      </c>
      <c r="AF231" s="1">
        <f t="shared" si="20"/>
        <v>0</v>
      </c>
      <c r="AG231" s="1">
        <f t="shared" si="21"/>
        <v>0</v>
      </c>
      <c r="AI231" s="4">
        <f t="shared" si="22"/>
        <v>0</v>
      </c>
      <c r="AJ231" s="4">
        <f t="shared" si="23"/>
        <v>0</v>
      </c>
    </row>
    <row r="232" spans="1:36" ht="291.60000000000002" customHeight="1" x14ac:dyDescent="0.25">
      <c r="A232" s="772"/>
      <c r="B232" s="638"/>
      <c r="C232" s="44"/>
      <c r="D232" s="768"/>
      <c r="E232" s="768"/>
      <c r="F232" s="706"/>
      <c r="G232" s="706"/>
      <c r="H232" s="687"/>
      <c r="I232" s="683"/>
      <c r="J232" s="653"/>
      <c r="K232" s="539"/>
      <c r="L232" s="540"/>
      <c r="M232" s="821"/>
      <c r="N232" s="822"/>
      <c r="O232" s="822"/>
      <c r="P232" s="822"/>
      <c r="Q232" s="822"/>
      <c r="R232" s="823"/>
      <c r="S232" s="647"/>
      <c r="T232" s="629"/>
      <c r="U232" s="630"/>
      <c r="V232" s="630"/>
      <c r="W232" s="630"/>
      <c r="X232" s="630"/>
      <c r="Y232" s="631"/>
      <c r="AB232" s="281">
        <v>4</v>
      </c>
      <c r="AC232" s="281">
        <f>+AC231</f>
        <v>1</v>
      </c>
      <c r="AD232" s="281"/>
      <c r="AE232" s="1">
        <f t="shared" si="19"/>
        <v>0</v>
      </c>
      <c r="AF232" s="1">
        <f t="shared" si="20"/>
        <v>0</v>
      </c>
      <c r="AG232" s="1">
        <f t="shared" si="21"/>
        <v>0</v>
      </c>
      <c r="AI232" s="4">
        <f t="shared" si="22"/>
        <v>0</v>
      </c>
      <c r="AJ232" s="4">
        <f t="shared" si="23"/>
        <v>0</v>
      </c>
    </row>
    <row r="233" spans="1:36" ht="25.9" customHeight="1" x14ac:dyDescent="0.25">
      <c r="A233" s="772"/>
      <c r="B233" s="591">
        <f>+B229+1</f>
        <v>22</v>
      </c>
      <c r="C233" s="44"/>
      <c r="D233" s="594" t="s">
        <v>50</v>
      </c>
      <c r="E233" s="594" t="s">
        <v>13</v>
      </c>
      <c r="F233" s="597" t="s">
        <v>48</v>
      </c>
      <c r="G233" s="597"/>
      <c r="H233" s="613"/>
      <c r="I233" s="616" t="s">
        <v>250</v>
      </c>
      <c r="J233" s="812" t="s">
        <v>251</v>
      </c>
      <c r="K233" s="535"/>
      <c r="L233" s="536"/>
      <c r="M233" s="676" t="s">
        <v>252</v>
      </c>
      <c r="N233" s="677"/>
      <c r="O233" s="677"/>
      <c r="P233" s="677"/>
      <c r="Q233" s="677"/>
      <c r="R233" s="678"/>
      <c r="S233" s="645"/>
      <c r="T233" s="506"/>
      <c r="U233" s="507"/>
      <c r="V233" s="507"/>
      <c r="W233" s="507"/>
      <c r="X233" s="507"/>
      <c r="Y233" s="508"/>
      <c r="AB233" s="281">
        <v>4</v>
      </c>
      <c r="AC233" s="281">
        <f>+IF(H233="●",3,1)</f>
        <v>1</v>
      </c>
      <c r="AD233" s="281"/>
      <c r="AE233" s="1" t="str">
        <f t="shared" si="19"/>
        <v>●</v>
      </c>
      <c r="AF233" s="1">
        <f t="shared" si="20"/>
        <v>0</v>
      </c>
      <c r="AG233" s="1">
        <f t="shared" si="21"/>
        <v>0</v>
      </c>
      <c r="AI233" s="4">
        <f t="shared" si="22"/>
        <v>0</v>
      </c>
      <c r="AJ233" s="4">
        <f t="shared" si="23"/>
        <v>0</v>
      </c>
    </row>
    <row r="234" spans="1:36" ht="51" customHeight="1" x14ac:dyDescent="0.25">
      <c r="A234" s="772"/>
      <c r="B234" s="592"/>
      <c r="C234" s="44"/>
      <c r="D234" s="595"/>
      <c r="E234" s="595"/>
      <c r="F234" s="598"/>
      <c r="G234" s="598"/>
      <c r="H234" s="614"/>
      <c r="I234" s="617"/>
      <c r="J234" s="813"/>
      <c r="K234" s="537"/>
      <c r="L234" s="538"/>
      <c r="M234" s="777" t="s">
        <v>384</v>
      </c>
      <c r="N234" s="814"/>
      <c r="O234" s="814"/>
      <c r="P234" s="814"/>
      <c r="Q234" s="814"/>
      <c r="R234" s="815"/>
      <c r="S234" s="646"/>
      <c r="T234" s="509"/>
      <c r="U234" s="510"/>
      <c r="V234" s="510"/>
      <c r="W234" s="510"/>
      <c r="X234" s="510"/>
      <c r="Y234" s="511"/>
      <c r="AB234" s="281">
        <v>4</v>
      </c>
      <c r="AC234" s="281">
        <f>+AC233</f>
        <v>1</v>
      </c>
      <c r="AD234" s="281"/>
      <c r="AE234" s="1">
        <f t="shared" si="19"/>
        <v>0</v>
      </c>
      <c r="AF234" s="1">
        <f t="shared" si="20"/>
        <v>0</v>
      </c>
      <c r="AG234" s="1">
        <f t="shared" si="21"/>
        <v>0</v>
      </c>
      <c r="AI234" s="4">
        <f t="shared" si="22"/>
        <v>0</v>
      </c>
      <c r="AJ234" s="4">
        <f t="shared" si="23"/>
        <v>0</v>
      </c>
    </row>
    <row r="235" spans="1:36" ht="22.9" customHeight="1" x14ac:dyDescent="0.25">
      <c r="A235" s="772"/>
      <c r="B235" s="592"/>
      <c r="C235" s="44"/>
      <c r="D235" s="595"/>
      <c r="E235" s="595"/>
      <c r="F235" s="598"/>
      <c r="G235" s="598"/>
      <c r="H235" s="614"/>
      <c r="I235" s="617"/>
      <c r="J235" s="611" t="s">
        <v>253</v>
      </c>
      <c r="K235" s="537"/>
      <c r="L235" s="538"/>
      <c r="M235" s="780"/>
      <c r="N235" s="816"/>
      <c r="O235" s="816"/>
      <c r="P235" s="816"/>
      <c r="Q235" s="816"/>
      <c r="R235" s="817"/>
      <c r="S235" s="646"/>
      <c r="T235" s="509"/>
      <c r="U235" s="510"/>
      <c r="V235" s="510"/>
      <c r="W235" s="510"/>
      <c r="X235" s="510"/>
      <c r="Y235" s="511"/>
      <c r="AB235" s="281">
        <v>4</v>
      </c>
      <c r="AC235" s="281">
        <f>+AC234</f>
        <v>1</v>
      </c>
      <c r="AD235" s="281"/>
      <c r="AE235" s="1">
        <f t="shared" si="19"/>
        <v>0</v>
      </c>
      <c r="AF235" s="1">
        <f t="shared" si="20"/>
        <v>0</v>
      </c>
      <c r="AG235" s="1">
        <f t="shared" si="21"/>
        <v>0</v>
      </c>
      <c r="AI235" s="4">
        <f t="shared" si="22"/>
        <v>0</v>
      </c>
      <c r="AJ235" s="4">
        <f t="shared" si="23"/>
        <v>0</v>
      </c>
    </row>
    <row r="236" spans="1:36" ht="187.15" customHeight="1" x14ac:dyDescent="0.25">
      <c r="A236" s="772"/>
      <c r="B236" s="638"/>
      <c r="C236" s="44"/>
      <c r="D236" s="768"/>
      <c r="E236" s="768"/>
      <c r="F236" s="706"/>
      <c r="G236" s="706"/>
      <c r="H236" s="687"/>
      <c r="I236" s="771"/>
      <c r="J236" s="653"/>
      <c r="K236" s="539"/>
      <c r="L236" s="540"/>
      <c r="M236" s="818"/>
      <c r="N236" s="819"/>
      <c r="O236" s="819"/>
      <c r="P236" s="819"/>
      <c r="Q236" s="819"/>
      <c r="R236" s="820"/>
      <c r="S236" s="647"/>
      <c r="T236" s="512"/>
      <c r="U236" s="513"/>
      <c r="V236" s="513"/>
      <c r="W236" s="513"/>
      <c r="X236" s="513"/>
      <c r="Y236" s="514"/>
      <c r="AB236" s="281">
        <v>4</v>
      </c>
      <c r="AC236" s="281">
        <f>+AC235</f>
        <v>1</v>
      </c>
      <c r="AD236" s="281"/>
      <c r="AE236" s="1">
        <f t="shared" si="19"/>
        <v>0</v>
      </c>
      <c r="AF236" s="1">
        <f t="shared" si="20"/>
        <v>0</v>
      </c>
      <c r="AG236" s="1">
        <f t="shared" si="21"/>
        <v>0</v>
      </c>
      <c r="AI236" s="4">
        <f t="shared" si="22"/>
        <v>0</v>
      </c>
      <c r="AJ236" s="4">
        <f t="shared" si="23"/>
        <v>0</v>
      </c>
    </row>
    <row r="237" spans="1:36" ht="25.9" customHeight="1" x14ac:dyDescent="0.25">
      <c r="A237" s="772"/>
      <c r="B237" s="591">
        <f>+B233+1</f>
        <v>23</v>
      </c>
      <c r="C237" s="44"/>
      <c r="D237" s="594" t="s">
        <v>50</v>
      </c>
      <c r="E237" s="594" t="s">
        <v>13</v>
      </c>
      <c r="F237" s="597" t="s">
        <v>48</v>
      </c>
      <c r="G237" s="597"/>
      <c r="H237" s="613"/>
      <c r="I237" s="600" t="s">
        <v>254</v>
      </c>
      <c r="J237" s="603" t="s">
        <v>255</v>
      </c>
      <c r="K237" s="535"/>
      <c r="L237" s="536"/>
      <c r="M237" s="676" t="s">
        <v>256</v>
      </c>
      <c r="N237" s="677"/>
      <c r="O237" s="677"/>
      <c r="P237" s="677"/>
      <c r="Q237" s="677"/>
      <c r="R237" s="678"/>
      <c r="S237" s="645"/>
      <c r="T237" s="506"/>
      <c r="U237" s="507"/>
      <c r="V237" s="507"/>
      <c r="W237" s="507"/>
      <c r="X237" s="507"/>
      <c r="Y237" s="508"/>
      <c r="AB237" s="281">
        <v>4</v>
      </c>
      <c r="AC237" s="281">
        <f>+IF(H237="●",3,1)</f>
        <v>1</v>
      </c>
      <c r="AD237" s="281"/>
      <c r="AE237" s="1" t="str">
        <f t="shared" si="19"/>
        <v>●</v>
      </c>
      <c r="AF237" s="1">
        <f t="shared" si="20"/>
        <v>0</v>
      </c>
      <c r="AG237" s="1">
        <f t="shared" si="21"/>
        <v>0</v>
      </c>
      <c r="AI237" s="4">
        <f t="shared" si="22"/>
        <v>0</v>
      </c>
      <c r="AJ237" s="4">
        <f t="shared" si="23"/>
        <v>0</v>
      </c>
    </row>
    <row r="238" spans="1:36" ht="80.45" customHeight="1" x14ac:dyDescent="0.25">
      <c r="A238" s="772"/>
      <c r="B238" s="592"/>
      <c r="C238" s="44"/>
      <c r="D238" s="595"/>
      <c r="E238" s="595"/>
      <c r="F238" s="598"/>
      <c r="G238" s="598"/>
      <c r="H238" s="614"/>
      <c r="I238" s="601"/>
      <c r="J238" s="604"/>
      <c r="K238" s="537"/>
      <c r="L238" s="538"/>
      <c r="M238" s="665" t="s">
        <v>257</v>
      </c>
      <c r="N238" s="666"/>
      <c r="O238" s="666"/>
      <c r="P238" s="666"/>
      <c r="Q238" s="666"/>
      <c r="R238" s="667"/>
      <c r="S238" s="646"/>
      <c r="T238" s="509"/>
      <c r="U238" s="510"/>
      <c r="V238" s="510"/>
      <c r="W238" s="510"/>
      <c r="X238" s="510"/>
      <c r="Y238" s="511"/>
      <c r="AB238" s="281">
        <v>4</v>
      </c>
      <c r="AC238" s="281">
        <f>+AC237</f>
        <v>1</v>
      </c>
      <c r="AD238" s="281"/>
      <c r="AE238" s="1">
        <f t="shared" si="19"/>
        <v>0</v>
      </c>
      <c r="AF238" s="1">
        <f t="shared" si="20"/>
        <v>0</v>
      </c>
      <c r="AG238" s="1">
        <f t="shared" si="21"/>
        <v>0</v>
      </c>
      <c r="AI238" s="4">
        <f t="shared" si="22"/>
        <v>0</v>
      </c>
      <c r="AJ238" s="4">
        <f t="shared" si="23"/>
        <v>0</v>
      </c>
    </row>
    <row r="239" spans="1:36" ht="37.9" customHeight="1" x14ac:dyDescent="0.25">
      <c r="A239" s="772"/>
      <c r="B239" s="592"/>
      <c r="C239" s="44"/>
      <c r="D239" s="595"/>
      <c r="E239" s="595"/>
      <c r="F239" s="598"/>
      <c r="G239" s="598"/>
      <c r="H239" s="614"/>
      <c r="I239" s="601"/>
      <c r="J239" s="611" t="s">
        <v>258</v>
      </c>
      <c r="K239" s="537"/>
      <c r="L239" s="538"/>
      <c r="M239" s="668"/>
      <c r="N239" s="669"/>
      <c r="O239" s="669"/>
      <c r="P239" s="669"/>
      <c r="Q239" s="669"/>
      <c r="R239" s="670"/>
      <c r="S239" s="646"/>
      <c r="T239" s="509"/>
      <c r="U239" s="510"/>
      <c r="V239" s="510"/>
      <c r="W239" s="510"/>
      <c r="X239" s="510"/>
      <c r="Y239" s="511"/>
      <c r="AB239" s="281">
        <v>4</v>
      </c>
      <c r="AC239" s="281">
        <f>+AC238</f>
        <v>1</v>
      </c>
      <c r="AD239" s="281"/>
      <c r="AE239" s="1">
        <f t="shared" si="19"/>
        <v>0</v>
      </c>
      <c r="AF239" s="1">
        <f t="shared" si="20"/>
        <v>0</v>
      </c>
      <c r="AG239" s="1">
        <f t="shared" si="21"/>
        <v>0</v>
      </c>
      <c r="AI239" s="4">
        <f t="shared" si="22"/>
        <v>0</v>
      </c>
      <c r="AJ239" s="4">
        <f t="shared" si="23"/>
        <v>0</v>
      </c>
    </row>
    <row r="240" spans="1:36" ht="218.45" customHeight="1" x14ac:dyDescent="0.25">
      <c r="A240" s="772"/>
      <c r="B240" s="638"/>
      <c r="C240" s="44"/>
      <c r="D240" s="768"/>
      <c r="E240" s="768"/>
      <c r="F240" s="706"/>
      <c r="G240" s="706"/>
      <c r="H240" s="769"/>
      <c r="I240" s="683"/>
      <c r="J240" s="619"/>
      <c r="K240" s="539"/>
      <c r="L240" s="540"/>
      <c r="M240" s="671"/>
      <c r="N240" s="672"/>
      <c r="O240" s="672"/>
      <c r="P240" s="672"/>
      <c r="Q240" s="672"/>
      <c r="R240" s="673"/>
      <c r="S240" s="647"/>
      <c r="T240" s="512"/>
      <c r="U240" s="513"/>
      <c r="V240" s="513"/>
      <c r="W240" s="513"/>
      <c r="X240" s="513"/>
      <c r="Y240" s="514"/>
      <c r="AB240" s="281">
        <v>4</v>
      </c>
      <c r="AC240" s="281">
        <f>+AC239</f>
        <v>1</v>
      </c>
      <c r="AD240" s="281"/>
      <c r="AE240" s="1">
        <f t="shared" si="19"/>
        <v>0</v>
      </c>
      <c r="AF240" s="1">
        <f t="shared" si="20"/>
        <v>0</v>
      </c>
      <c r="AG240" s="1">
        <f t="shared" si="21"/>
        <v>0</v>
      </c>
      <c r="AI240" s="4">
        <f t="shared" si="22"/>
        <v>0</v>
      </c>
      <c r="AJ240" s="4">
        <f t="shared" si="23"/>
        <v>0</v>
      </c>
    </row>
    <row r="241" spans="1:36" ht="25.9" customHeight="1" x14ac:dyDescent="0.25">
      <c r="A241" s="772"/>
      <c r="B241" s="591">
        <f>+B237+1</f>
        <v>24</v>
      </c>
      <c r="C241" s="44"/>
      <c r="D241" s="594" t="s">
        <v>50</v>
      </c>
      <c r="E241" s="594" t="s">
        <v>498</v>
      </c>
      <c r="F241" s="597" t="s">
        <v>48</v>
      </c>
      <c r="G241" s="597"/>
      <c r="H241" s="613"/>
      <c r="I241" s="616" t="s">
        <v>441</v>
      </c>
      <c r="J241" s="603" t="s">
        <v>442</v>
      </c>
      <c r="K241" s="535"/>
      <c r="L241" s="536"/>
      <c r="M241" s="605" t="s">
        <v>99</v>
      </c>
      <c r="N241" s="606"/>
      <c r="O241" s="606"/>
      <c r="P241" s="606"/>
      <c r="Q241" s="606"/>
      <c r="R241" s="607"/>
      <c r="S241" s="645"/>
      <c r="T241" s="506"/>
      <c r="U241" s="507"/>
      <c r="V241" s="507"/>
      <c r="W241" s="507"/>
      <c r="X241" s="507"/>
      <c r="Y241" s="508"/>
      <c r="AB241" s="281">
        <v>4</v>
      </c>
      <c r="AC241" s="281">
        <f>+IF(H241="●",3,1)</f>
        <v>1</v>
      </c>
      <c r="AD241" s="281"/>
      <c r="AE241" s="1" t="str">
        <f t="shared" si="19"/>
        <v>●</v>
      </c>
      <c r="AF241" s="1">
        <f t="shared" si="20"/>
        <v>0</v>
      </c>
      <c r="AG241" s="1">
        <f t="shared" si="21"/>
        <v>0</v>
      </c>
      <c r="AI241" s="4">
        <f t="shared" si="22"/>
        <v>0</v>
      </c>
      <c r="AJ241" s="4">
        <f t="shared" si="23"/>
        <v>0</v>
      </c>
    </row>
    <row r="242" spans="1:36" ht="45" customHeight="1" x14ac:dyDescent="0.25">
      <c r="A242" s="772"/>
      <c r="B242" s="592"/>
      <c r="C242" s="44"/>
      <c r="D242" s="595"/>
      <c r="E242" s="595"/>
      <c r="F242" s="598"/>
      <c r="G242" s="598"/>
      <c r="H242" s="614"/>
      <c r="I242" s="617"/>
      <c r="J242" s="604"/>
      <c r="K242" s="537"/>
      <c r="L242" s="538"/>
      <c r="M242" s="580"/>
      <c r="N242" s="581"/>
      <c r="O242" s="581"/>
      <c r="P242" s="581"/>
      <c r="Q242" s="581"/>
      <c r="R242" s="582"/>
      <c r="S242" s="646"/>
      <c r="T242" s="509"/>
      <c r="U242" s="510"/>
      <c r="V242" s="510"/>
      <c r="W242" s="510"/>
      <c r="X242" s="510"/>
      <c r="Y242" s="511"/>
      <c r="AB242" s="281">
        <v>4</v>
      </c>
      <c r="AC242" s="281">
        <f>+AC241</f>
        <v>1</v>
      </c>
      <c r="AD242" s="281"/>
      <c r="AE242" s="1">
        <f t="shared" si="19"/>
        <v>0</v>
      </c>
      <c r="AF242" s="1">
        <f t="shared" si="20"/>
        <v>0</v>
      </c>
      <c r="AG242" s="1">
        <f t="shared" si="21"/>
        <v>0</v>
      </c>
      <c r="AI242" s="4">
        <f t="shared" si="22"/>
        <v>0</v>
      </c>
      <c r="AJ242" s="4">
        <f t="shared" si="23"/>
        <v>0</v>
      </c>
    </row>
    <row r="243" spans="1:36" ht="26.45" customHeight="1" x14ac:dyDescent="0.25">
      <c r="A243" s="772"/>
      <c r="B243" s="592"/>
      <c r="C243" s="44"/>
      <c r="D243" s="595"/>
      <c r="E243" s="595"/>
      <c r="F243" s="598"/>
      <c r="G243" s="598"/>
      <c r="H243" s="614"/>
      <c r="I243" s="617"/>
      <c r="J243" s="611" t="s">
        <v>53</v>
      </c>
      <c r="K243" s="537"/>
      <c r="L243" s="538"/>
      <c r="M243" s="583"/>
      <c r="N243" s="584"/>
      <c r="O243" s="584"/>
      <c r="P243" s="584"/>
      <c r="Q243" s="584"/>
      <c r="R243" s="585"/>
      <c r="S243" s="646"/>
      <c r="T243" s="509"/>
      <c r="U243" s="510"/>
      <c r="V243" s="510"/>
      <c r="W243" s="510"/>
      <c r="X243" s="510"/>
      <c r="Y243" s="511"/>
      <c r="AB243" s="281">
        <v>4</v>
      </c>
      <c r="AC243" s="281">
        <f>+AC242</f>
        <v>1</v>
      </c>
      <c r="AD243" s="281"/>
      <c r="AE243" s="1">
        <f t="shared" si="19"/>
        <v>0</v>
      </c>
      <c r="AF243" s="1">
        <f t="shared" si="20"/>
        <v>0</v>
      </c>
      <c r="AG243" s="1">
        <f t="shared" si="21"/>
        <v>0</v>
      </c>
      <c r="AI243" s="4">
        <f t="shared" si="22"/>
        <v>0</v>
      </c>
      <c r="AJ243" s="4">
        <f t="shared" si="23"/>
        <v>0</v>
      </c>
    </row>
    <row r="244" spans="1:36" ht="80.45" customHeight="1" x14ac:dyDescent="0.25">
      <c r="A244" s="772"/>
      <c r="B244" s="689"/>
      <c r="C244" s="44"/>
      <c r="D244" s="675"/>
      <c r="E244" s="675"/>
      <c r="F244" s="662"/>
      <c r="G244" s="662"/>
      <c r="H244" s="687"/>
      <c r="I244" s="618"/>
      <c r="J244" s="653"/>
      <c r="K244" s="539"/>
      <c r="L244" s="540"/>
      <c r="M244" s="650"/>
      <c r="N244" s="651"/>
      <c r="O244" s="651"/>
      <c r="P244" s="651"/>
      <c r="Q244" s="651"/>
      <c r="R244" s="652"/>
      <c r="S244" s="647"/>
      <c r="T244" s="512"/>
      <c r="U244" s="513"/>
      <c r="V244" s="513"/>
      <c r="W244" s="513"/>
      <c r="X244" s="513"/>
      <c r="Y244" s="514"/>
      <c r="AB244" s="281">
        <v>4</v>
      </c>
      <c r="AC244" s="281">
        <f>+AC243</f>
        <v>1</v>
      </c>
      <c r="AD244" s="281"/>
      <c r="AE244" s="1">
        <f t="shared" si="19"/>
        <v>0</v>
      </c>
      <c r="AF244" s="1">
        <f t="shared" si="20"/>
        <v>0</v>
      </c>
      <c r="AG244" s="1">
        <f t="shared" si="21"/>
        <v>0</v>
      </c>
      <c r="AI244" s="4">
        <f t="shared" si="22"/>
        <v>0</v>
      </c>
      <c r="AJ244" s="4">
        <f t="shared" si="23"/>
        <v>0</v>
      </c>
    </row>
    <row r="245" spans="1:36" ht="40.9" customHeight="1" x14ac:dyDescent="0.25">
      <c r="A245" s="772"/>
      <c r="B245" s="591">
        <f>+B241+1</f>
        <v>25</v>
      </c>
      <c r="C245" s="44"/>
      <c r="D245" s="594" t="s">
        <v>50</v>
      </c>
      <c r="E245" s="594" t="s">
        <v>13</v>
      </c>
      <c r="F245" s="597" t="s">
        <v>48</v>
      </c>
      <c r="G245" s="597"/>
      <c r="H245" s="613"/>
      <c r="I245" s="616" t="s">
        <v>443</v>
      </c>
      <c r="J245" s="603" t="s">
        <v>365</v>
      </c>
      <c r="K245" s="535"/>
      <c r="L245" s="536"/>
      <c r="M245" s="605" t="s">
        <v>330</v>
      </c>
      <c r="N245" s="606"/>
      <c r="O245" s="606"/>
      <c r="P245" s="606"/>
      <c r="Q245" s="606"/>
      <c r="R245" s="607"/>
      <c r="S245" s="645"/>
      <c r="T245" s="506"/>
      <c r="U245" s="507"/>
      <c r="V245" s="507"/>
      <c r="W245" s="507"/>
      <c r="X245" s="507"/>
      <c r="Y245" s="508"/>
      <c r="AB245" s="281">
        <v>4</v>
      </c>
      <c r="AC245" s="281">
        <f>+IF(H245="●",3,1)</f>
        <v>1</v>
      </c>
      <c r="AD245" s="281"/>
      <c r="AE245" s="1" t="str">
        <f t="shared" si="19"/>
        <v>●</v>
      </c>
      <c r="AF245" s="1">
        <f t="shared" si="20"/>
        <v>0</v>
      </c>
      <c r="AG245" s="1">
        <f t="shared" si="21"/>
        <v>0</v>
      </c>
      <c r="AI245" s="4">
        <f t="shared" si="22"/>
        <v>0</v>
      </c>
      <c r="AJ245" s="4">
        <f t="shared" si="23"/>
        <v>0</v>
      </c>
    </row>
    <row r="246" spans="1:36" ht="21" customHeight="1" x14ac:dyDescent="0.25">
      <c r="A246" s="772"/>
      <c r="B246" s="592"/>
      <c r="C246" s="44"/>
      <c r="D246" s="595"/>
      <c r="E246" s="595"/>
      <c r="F246" s="598"/>
      <c r="G246" s="598"/>
      <c r="H246" s="614"/>
      <c r="I246" s="617"/>
      <c r="J246" s="604"/>
      <c r="K246" s="537"/>
      <c r="L246" s="538"/>
      <c r="M246" s="609"/>
      <c r="N246" s="581"/>
      <c r="O246" s="581"/>
      <c r="P246" s="581"/>
      <c r="Q246" s="581"/>
      <c r="R246" s="582"/>
      <c r="S246" s="646"/>
      <c r="T246" s="509"/>
      <c r="U246" s="510"/>
      <c r="V246" s="510"/>
      <c r="W246" s="510"/>
      <c r="X246" s="510"/>
      <c r="Y246" s="511"/>
      <c r="AB246" s="281">
        <v>4</v>
      </c>
      <c r="AC246" s="281">
        <f>+AC245</f>
        <v>1</v>
      </c>
      <c r="AD246" s="281"/>
      <c r="AE246" s="1">
        <f t="shared" si="19"/>
        <v>0</v>
      </c>
      <c r="AF246" s="1">
        <f t="shared" si="20"/>
        <v>0</v>
      </c>
      <c r="AG246" s="1">
        <f t="shared" si="21"/>
        <v>0</v>
      </c>
      <c r="AI246" s="4">
        <f t="shared" si="22"/>
        <v>0</v>
      </c>
      <c r="AJ246" s="4">
        <f t="shared" si="23"/>
        <v>0</v>
      </c>
    </row>
    <row r="247" spans="1:36" ht="21.6" customHeight="1" x14ac:dyDescent="0.25">
      <c r="A247" s="772"/>
      <c r="B247" s="592"/>
      <c r="C247" s="44"/>
      <c r="D247" s="595"/>
      <c r="E247" s="595"/>
      <c r="F247" s="598"/>
      <c r="G247" s="598"/>
      <c r="H247" s="614"/>
      <c r="I247" s="617"/>
      <c r="J247" s="611" t="s">
        <v>259</v>
      </c>
      <c r="K247" s="537"/>
      <c r="L247" s="538"/>
      <c r="M247" s="610"/>
      <c r="N247" s="584"/>
      <c r="O247" s="584"/>
      <c r="P247" s="584"/>
      <c r="Q247" s="584"/>
      <c r="R247" s="585"/>
      <c r="S247" s="646"/>
      <c r="T247" s="509"/>
      <c r="U247" s="510"/>
      <c r="V247" s="510"/>
      <c r="W247" s="510"/>
      <c r="X247" s="510"/>
      <c r="Y247" s="511"/>
      <c r="AB247" s="281">
        <v>4</v>
      </c>
      <c r="AC247" s="281">
        <f>+AC246</f>
        <v>1</v>
      </c>
      <c r="AD247" s="281"/>
      <c r="AE247" s="1">
        <f t="shared" si="19"/>
        <v>0</v>
      </c>
      <c r="AF247" s="1">
        <f t="shared" si="20"/>
        <v>0</v>
      </c>
      <c r="AG247" s="1">
        <f t="shared" si="21"/>
        <v>0</v>
      </c>
      <c r="AI247" s="4">
        <f t="shared" si="22"/>
        <v>0</v>
      </c>
      <c r="AJ247" s="4">
        <f t="shared" si="23"/>
        <v>0</v>
      </c>
    </row>
    <row r="248" spans="1:36" ht="68.45" customHeight="1" x14ac:dyDescent="0.25">
      <c r="A248" s="772"/>
      <c r="B248" s="689"/>
      <c r="C248" s="44"/>
      <c r="D248" s="675"/>
      <c r="E248" s="675"/>
      <c r="F248" s="662"/>
      <c r="G248" s="662"/>
      <c r="H248" s="687"/>
      <c r="I248" s="618"/>
      <c r="J248" s="653"/>
      <c r="K248" s="539"/>
      <c r="L248" s="540"/>
      <c r="M248" s="650"/>
      <c r="N248" s="651"/>
      <c r="O248" s="651"/>
      <c r="P248" s="651"/>
      <c r="Q248" s="651"/>
      <c r="R248" s="652"/>
      <c r="S248" s="647"/>
      <c r="T248" s="512"/>
      <c r="U248" s="513"/>
      <c r="V248" s="513"/>
      <c r="W248" s="513"/>
      <c r="X248" s="513"/>
      <c r="Y248" s="514"/>
      <c r="AB248" s="281">
        <v>4</v>
      </c>
      <c r="AC248" s="281">
        <f>+AC247</f>
        <v>1</v>
      </c>
      <c r="AD248" s="281"/>
      <c r="AE248" s="1">
        <f t="shared" si="19"/>
        <v>0</v>
      </c>
      <c r="AF248" s="1">
        <f t="shared" si="20"/>
        <v>0</v>
      </c>
      <c r="AG248" s="1">
        <f t="shared" si="21"/>
        <v>0</v>
      </c>
      <c r="AI248" s="4">
        <f t="shared" si="22"/>
        <v>0</v>
      </c>
      <c r="AJ248" s="4">
        <f t="shared" si="23"/>
        <v>0</v>
      </c>
    </row>
    <row r="249" spans="1:36" ht="20.100000000000001" customHeight="1" x14ac:dyDescent="0.25">
      <c r="A249" s="772"/>
      <c r="B249" s="591">
        <f>+B245+1</f>
        <v>26</v>
      </c>
      <c r="C249" s="44"/>
      <c r="D249" s="594" t="s">
        <v>50</v>
      </c>
      <c r="E249" s="594" t="s">
        <v>13</v>
      </c>
      <c r="F249" s="597"/>
      <c r="G249" s="597" t="s">
        <v>48</v>
      </c>
      <c r="H249" s="613"/>
      <c r="I249" s="600" t="s">
        <v>260</v>
      </c>
      <c r="J249" s="603" t="s">
        <v>261</v>
      </c>
      <c r="K249" s="535"/>
      <c r="L249" s="536"/>
      <c r="M249" s="605" t="s">
        <v>52</v>
      </c>
      <c r="N249" s="606"/>
      <c r="O249" s="606"/>
      <c r="P249" s="606"/>
      <c r="Q249" s="606"/>
      <c r="R249" s="607"/>
      <c r="S249" s="645"/>
      <c r="T249" s="506"/>
      <c r="U249" s="507"/>
      <c r="V249" s="507"/>
      <c r="W249" s="507"/>
      <c r="X249" s="507"/>
      <c r="Y249" s="508"/>
      <c r="AA249" s="281">
        <v>2</v>
      </c>
      <c r="AB249" s="281">
        <v>4</v>
      </c>
      <c r="AC249" s="281">
        <f>+IF(H249="●",3,1)</f>
        <v>1</v>
      </c>
      <c r="AD249" s="281"/>
      <c r="AE249" s="1">
        <f t="shared" si="19"/>
        <v>0</v>
      </c>
      <c r="AF249" s="1" t="str">
        <f t="shared" si="20"/>
        <v>●</v>
      </c>
      <c r="AG249" s="1">
        <f t="shared" si="21"/>
        <v>0</v>
      </c>
      <c r="AI249" s="4">
        <f t="shared" si="22"/>
        <v>0</v>
      </c>
      <c r="AJ249" s="4">
        <f t="shared" si="23"/>
        <v>0</v>
      </c>
    </row>
    <row r="250" spans="1:36" ht="61.15" customHeight="1" x14ac:dyDescent="0.25">
      <c r="A250" s="772"/>
      <c r="B250" s="592"/>
      <c r="C250" s="44"/>
      <c r="D250" s="595"/>
      <c r="E250" s="595"/>
      <c r="F250" s="598"/>
      <c r="G250" s="598"/>
      <c r="H250" s="614"/>
      <c r="I250" s="601"/>
      <c r="J250" s="604"/>
      <c r="K250" s="537"/>
      <c r="L250" s="538"/>
      <c r="M250" s="609"/>
      <c r="N250" s="581"/>
      <c r="O250" s="581"/>
      <c r="P250" s="581"/>
      <c r="Q250" s="581"/>
      <c r="R250" s="582"/>
      <c r="S250" s="646"/>
      <c r="T250" s="509"/>
      <c r="U250" s="510"/>
      <c r="V250" s="510"/>
      <c r="W250" s="510"/>
      <c r="X250" s="510"/>
      <c r="Y250" s="511"/>
      <c r="AA250" s="281">
        <v>2</v>
      </c>
      <c r="AB250" s="281">
        <v>4</v>
      </c>
      <c r="AC250" s="281">
        <f>+AC249</f>
        <v>1</v>
      </c>
      <c r="AD250" s="281"/>
      <c r="AE250" s="1">
        <f t="shared" si="19"/>
        <v>0</v>
      </c>
      <c r="AF250" s="1">
        <f t="shared" si="20"/>
        <v>0</v>
      </c>
      <c r="AG250" s="1">
        <f t="shared" si="21"/>
        <v>0</v>
      </c>
      <c r="AI250" s="4">
        <f t="shared" si="22"/>
        <v>0</v>
      </c>
      <c r="AJ250" s="4">
        <f t="shared" si="23"/>
        <v>0</v>
      </c>
    </row>
    <row r="251" spans="1:36" ht="30.6" customHeight="1" x14ac:dyDescent="0.25">
      <c r="A251" s="772"/>
      <c r="B251" s="592"/>
      <c r="C251" s="44"/>
      <c r="D251" s="595"/>
      <c r="E251" s="595"/>
      <c r="F251" s="598"/>
      <c r="G251" s="598"/>
      <c r="H251" s="614"/>
      <c r="I251" s="601"/>
      <c r="J251" s="611" t="s">
        <v>262</v>
      </c>
      <c r="K251" s="537"/>
      <c r="L251" s="538"/>
      <c r="M251" s="610"/>
      <c r="N251" s="584"/>
      <c r="O251" s="584"/>
      <c r="P251" s="584"/>
      <c r="Q251" s="584"/>
      <c r="R251" s="585"/>
      <c r="S251" s="646"/>
      <c r="T251" s="509"/>
      <c r="U251" s="510"/>
      <c r="V251" s="510"/>
      <c r="W251" s="510"/>
      <c r="X251" s="510"/>
      <c r="Y251" s="511"/>
      <c r="AA251" s="281">
        <v>2</v>
      </c>
      <c r="AB251" s="281">
        <v>4</v>
      </c>
      <c r="AC251" s="281">
        <f>+AC250</f>
        <v>1</v>
      </c>
      <c r="AD251" s="281"/>
      <c r="AE251" s="1">
        <f t="shared" si="19"/>
        <v>0</v>
      </c>
      <c r="AF251" s="1">
        <f t="shared" si="20"/>
        <v>0</v>
      </c>
      <c r="AG251" s="1">
        <f t="shared" si="21"/>
        <v>0</v>
      </c>
      <c r="AI251" s="4">
        <f t="shared" si="22"/>
        <v>0</v>
      </c>
      <c r="AJ251" s="4">
        <f t="shared" si="23"/>
        <v>0</v>
      </c>
    </row>
    <row r="252" spans="1:36" ht="88.9" customHeight="1" x14ac:dyDescent="0.25">
      <c r="A252" s="772"/>
      <c r="B252" s="689"/>
      <c r="C252" s="44"/>
      <c r="D252" s="675"/>
      <c r="E252" s="675"/>
      <c r="F252" s="662"/>
      <c r="G252" s="662"/>
      <c r="H252" s="687"/>
      <c r="I252" s="811"/>
      <c r="J252" s="619"/>
      <c r="K252" s="539"/>
      <c r="L252" s="540"/>
      <c r="M252" s="650"/>
      <c r="N252" s="651"/>
      <c r="O252" s="651"/>
      <c r="P252" s="651"/>
      <c r="Q252" s="651"/>
      <c r="R252" s="652"/>
      <c r="S252" s="647"/>
      <c r="T252" s="512"/>
      <c r="U252" s="513"/>
      <c r="V252" s="513"/>
      <c r="W252" s="513"/>
      <c r="X252" s="513"/>
      <c r="Y252" s="514"/>
      <c r="AA252" s="281">
        <v>2</v>
      </c>
      <c r="AB252" s="281">
        <v>4</v>
      </c>
      <c r="AC252" s="281">
        <f>+AC251</f>
        <v>1</v>
      </c>
      <c r="AD252" s="281"/>
      <c r="AE252" s="1">
        <f t="shared" si="19"/>
        <v>0</v>
      </c>
      <c r="AF252" s="1">
        <f t="shared" si="20"/>
        <v>0</v>
      </c>
      <c r="AG252" s="1">
        <f t="shared" si="21"/>
        <v>0</v>
      </c>
      <c r="AI252" s="4">
        <f t="shared" si="22"/>
        <v>0</v>
      </c>
      <c r="AJ252" s="4">
        <f t="shared" si="23"/>
        <v>0</v>
      </c>
    </row>
    <row r="253" spans="1:36" ht="55.9" customHeight="1" x14ac:dyDescent="0.25">
      <c r="A253" s="772"/>
      <c r="B253" s="591">
        <f>+B249+1</f>
        <v>27</v>
      </c>
      <c r="C253" s="44"/>
      <c r="D253" s="594" t="s">
        <v>50</v>
      </c>
      <c r="E253" s="594" t="s">
        <v>13</v>
      </c>
      <c r="F253" s="597"/>
      <c r="G253" s="597" t="s">
        <v>48</v>
      </c>
      <c r="H253" s="613"/>
      <c r="I253" s="600" t="s">
        <v>263</v>
      </c>
      <c r="J253" s="603" t="s">
        <v>427</v>
      </c>
      <c r="K253" s="535"/>
      <c r="L253" s="536"/>
      <c r="M253" s="605" t="s">
        <v>184</v>
      </c>
      <c r="N253" s="606"/>
      <c r="O253" s="606"/>
      <c r="P253" s="606"/>
      <c r="Q253" s="606"/>
      <c r="R253" s="607"/>
      <c r="S253" s="645"/>
      <c r="T253" s="506"/>
      <c r="U253" s="507"/>
      <c r="V253" s="507"/>
      <c r="W253" s="507"/>
      <c r="X253" s="507"/>
      <c r="Y253" s="508"/>
      <c r="AA253" s="281">
        <v>2</v>
      </c>
      <c r="AB253" s="281">
        <v>4</v>
      </c>
      <c r="AC253" s="281">
        <f>+IF(H253="●",3,1)</f>
        <v>1</v>
      </c>
      <c r="AD253" s="281"/>
      <c r="AE253" s="1">
        <f t="shared" si="19"/>
        <v>0</v>
      </c>
      <c r="AF253" s="1" t="str">
        <f t="shared" si="20"/>
        <v>●</v>
      </c>
      <c r="AG253" s="1">
        <f t="shared" si="21"/>
        <v>0</v>
      </c>
      <c r="AI253" s="4">
        <f t="shared" si="22"/>
        <v>0</v>
      </c>
      <c r="AJ253" s="4">
        <f t="shared" si="23"/>
        <v>0</v>
      </c>
    </row>
    <row r="254" spans="1:36" ht="24" customHeight="1" x14ac:dyDescent="0.25">
      <c r="A254" s="772"/>
      <c r="B254" s="592"/>
      <c r="C254" s="44"/>
      <c r="D254" s="595"/>
      <c r="E254" s="595"/>
      <c r="F254" s="598"/>
      <c r="G254" s="598"/>
      <c r="H254" s="614"/>
      <c r="I254" s="601"/>
      <c r="J254" s="604"/>
      <c r="K254" s="537"/>
      <c r="L254" s="538"/>
      <c r="M254" s="609"/>
      <c r="N254" s="581"/>
      <c r="O254" s="581"/>
      <c r="P254" s="581"/>
      <c r="Q254" s="581"/>
      <c r="R254" s="582"/>
      <c r="S254" s="646"/>
      <c r="T254" s="509"/>
      <c r="U254" s="510"/>
      <c r="V254" s="510"/>
      <c r="W254" s="510"/>
      <c r="X254" s="510"/>
      <c r="Y254" s="511"/>
      <c r="AA254" s="281">
        <v>2</v>
      </c>
      <c r="AB254" s="281">
        <v>4</v>
      </c>
      <c r="AC254" s="281">
        <f>+AC253</f>
        <v>1</v>
      </c>
      <c r="AD254" s="281"/>
      <c r="AE254" s="1">
        <f t="shared" si="19"/>
        <v>0</v>
      </c>
      <c r="AF254" s="1">
        <f t="shared" si="20"/>
        <v>0</v>
      </c>
      <c r="AG254" s="1">
        <f t="shared" si="21"/>
        <v>0</v>
      </c>
      <c r="AI254" s="4">
        <f t="shared" si="22"/>
        <v>0</v>
      </c>
      <c r="AJ254" s="4">
        <f t="shared" si="23"/>
        <v>0</v>
      </c>
    </row>
    <row r="255" spans="1:36" ht="21.6" customHeight="1" x14ac:dyDescent="0.25">
      <c r="A255" s="772"/>
      <c r="B255" s="592"/>
      <c r="C255" s="44"/>
      <c r="D255" s="595"/>
      <c r="E255" s="595"/>
      <c r="F255" s="598"/>
      <c r="G255" s="598"/>
      <c r="H255" s="614"/>
      <c r="I255" s="601"/>
      <c r="J255" s="611" t="s">
        <v>338</v>
      </c>
      <c r="K255" s="537"/>
      <c r="L255" s="538"/>
      <c r="M255" s="610"/>
      <c r="N255" s="584"/>
      <c r="O255" s="584"/>
      <c r="P255" s="584"/>
      <c r="Q255" s="584"/>
      <c r="R255" s="585"/>
      <c r="S255" s="646"/>
      <c r="T255" s="509"/>
      <c r="U255" s="510"/>
      <c r="V255" s="510"/>
      <c r="W255" s="510"/>
      <c r="X255" s="510"/>
      <c r="Y255" s="511"/>
      <c r="AA255" s="281">
        <v>2</v>
      </c>
      <c r="AB255" s="281">
        <v>4</v>
      </c>
      <c r="AC255" s="281">
        <f>+AC254</f>
        <v>1</v>
      </c>
      <c r="AD255" s="281"/>
      <c r="AE255" s="1">
        <f t="shared" si="19"/>
        <v>0</v>
      </c>
      <c r="AF255" s="1">
        <f t="shared" si="20"/>
        <v>0</v>
      </c>
      <c r="AG255" s="1">
        <f t="shared" si="21"/>
        <v>0</v>
      </c>
      <c r="AI255" s="4">
        <f t="shared" si="22"/>
        <v>0</v>
      </c>
      <c r="AJ255" s="4">
        <f t="shared" si="23"/>
        <v>0</v>
      </c>
    </row>
    <row r="256" spans="1:36" ht="70.900000000000006" customHeight="1" x14ac:dyDescent="0.25">
      <c r="A256" s="772"/>
      <c r="B256" s="689"/>
      <c r="C256" s="44"/>
      <c r="D256" s="675"/>
      <c r="E256" s="675"/>
      <c r="F256" s="662"/>
      <c r="G256" s="662"/>
      <c r="H256" s="687"/>
      <c r="I256" s="641"/>
      <c r="J256" s="619"/>
      <c r="K256" s="539"/>
      <c r="L256" s="540"/>
      <c r="M256" s="650"/>
      <c r="N256" s="651"/>
      <c r="O256" s="651"/>
      <c r="P256" s="651"/>
      <c r="Q256" s="651"/>
      <c r="R256" s="652"/>
      <c r="S256" s="647"/>
      <c r="T256" s="512"/>
      <c r="U256" s="513"/>
      <c r="V256" s="513"/>
      <c r="W256" s="513"/>
      <c r="X256" s="513"/>
      <c r="Y256" s="514"/>
      <c r="AA256" s="281">
        <v>2</v>
      </c>
      <c r="AB256" s="281">
        <v>4</v>
      </c>
      <c r="AC256" s="281">
        <f>+AC255</f>
        <v>1</v>
      </c>
      <c r="AD256" s="281"/>
      <c r="AE256" s="1">
        <f t="shared" si="19"/>
        <v>0</v>
      </c>
      <c r="AF256" s="1">
        <f t="shared" si="20"/>
        <v>0</v>
      </c>
      <c r="AG256" s="1">
        <f t="shared" si="21"/>
        <v>0</v>
      </c>
      <c r="AI256" s="4">
        <f t="shared" si="22"/>
        <v>0</v>
      </c>
      <c r="AJ256" s="4">
        <f t="shared" si="23"/>
        <v>0</v>
      </c>
    </row>
    <row r="257" spans="1:36" ht="45" customHeight="1" x14ac:dyDescent="0.25">
      <c r="A257" s="772"/>
      <c r="B257" s="591">
        <f>+B253+1</f>
        <v>28</v>
      </c>
      <c r="C257" s="44"/>
      <c r="D257" s="594" t="s">
        <v>50</v>
      </c>
      <c r="E257" s="594" t="s">
        <v>13</v>
      </c>
      <c r="F257" s="597"/>
      <c r="G257" s="597" t="s">
        <v>48</v>
      </c>
      <c r="H257" s="613"/>
      <c r="I257" s="616" t="s">
        <v>444</v>
      </c>
      <c r="J257" s="691" t="s">
        <v>525</v>
      </c>
      <c r="K257" s="535"/>
      <c r="L257" s="536"/>
      <c r="M257" s="676" t="s">
        <v>183</v>
      </c>
      <c r="N257" s="677"/>
      <c r="O257" s="677"/>
      <c r="P257" s="677"/>
      <c r="Q257" s="677"/>
      <c r="R257" s="678"/>
      <c r="S257" s="645"/>
      <c r="T257" s="506"/>
      <c r="U257" s="507"/>
      <c r="V257" s="507"/>
      <c r="W257" s="507"/>
      <c r="X257" s="507"/>
      <c r="Y257" s="508"/>
      <c r="AA257" s="281">
        <v>2</v>
      </c>
      <c r="AB257" s="281">
        <v>4</v>
      </c>
      <c r="AC257" s="281">
        <f>+IF(H257="●",3,1)</f>
        <v>1</v>
      </c>
      <c r="AD257" s="281"/>
      <c r="AE257" s="1">
        <f t="shared" si="19"/>
        <v>0</v>
      </c>
      <c r="AF257" s="1" t="str">
        <f t="shared" si="20"/>
        <v>●</v>
      </c>
      <c r="AG257" s="1">
        <f t="shared" si="21"/>
        <v>0</v>
      </c>
      <c r="AI257" s="4">
        <f t="shared" si="22"/>
        <v>0</v>
      </c>
      <c r="AJ257" s="4">
        <f t="shared" si="23"/>
        <v>0</v>
      </c>
    </row>
    <row r="258" spans="1:36" ht="60" customHeight="1" x14ac:dyDescent="0.25">
      <c r="A258" s="772"/>
      <c r="B258" s="592"/>
      <c r="C258" s="44"/>
      <c r="D258" s="595"/>
      <c r="E258" s="595"/>
      <c r="F258" s="598"/>
      <c r="G258" s="598"/>
      <c r="H258" s="614"/>
      <c r="I258" s="617"/>
      <c r="J258" s="692"/>
      <c r="K258" s="537"/>
      <c r="L258" s="538"/>
      <c r="M258" s="580"/>
      <c r="N258" s="581"/>
      <c r="O258" s="581"/>
      <c r="P258" s="581"/>
      <c r="Q258" s="581"/>
      <c r="R258" s="582"/>
      <c r="S258" s="646"/>
      <c r="T258" s="509"/>
      <c r="U258" s="510"/>
      <c r="V258" s="510"/>
      <c r="W258" s="510"/>
      <c r="X258" s="510"/>
      <c r="Y258" s="511"/>
      <c r="AA258" s="281">
        <v>2</v>
      </c>
      <c r="AB258" s="281">
        <v>4</v>
      </c>
      <c r="AC258" s="281">
        <f>+AC257</f>
        <v>1</v>
      </c>
      <c r="AD258" s="281"/>
      <c r="AE258" s="1">
        <f t="shared" si="19"/>
        <v>0</v>
      </c>
      <c r="AF258" s="1">
        <f t="shared" si="20"/>
        <v>0</v>
      </c>
      <c r="AG258" s="1">
        <f t="shared" si="21"/>
        <v>0</v>
      </c>
      <c r="AI258" s="4">
        <f t="shared" si="22"/>
        <v>0</v>
      </c>
      <c r="AJ258" s="4">
        <f t="shared" si="23"/>
        <v>0</v>
      </c>
    </row>
    <row r="259" spans="1:36" ht="19.899999999999999" customHeight="1" x14ac:dyDescent="0.25">
      <c r="A259" s="772"/>
      <c r="B259" s="592"/>
      <c r="C259" s="44"/>
      <c r="D259" s="595"/>
      <c r="E259" s="595"/>
      <c r="F259" s="598"/>
      <c r="G259" s="598"/>
      <c r="H259" s="614"/>
      <c r="I259" s="617"/>
      <c r="J259" s="611" t="s">
        <v>264</v>
      </c>
      <c r="K259" s="537"/>
      <c r="L259" s="538"/>
      <c r="M259" s="583"/>
      <c r="N259" s="584"/>
      <c r="O259" s="584"/>
      <c r="P259" s="584"/>
      <c r="Q259" s="584"/>
      <c r="R259" s="585"/>
      <c r="S259" s="646"/>
      <c r="T259" s="509"/>
      <c r="U259" s="510"/>
      <c r="V259" s="510"/>
      <c r="W259" s="510"/>
      <c r="X259" s="510"/>
      <c r="Y259" s="511"/>
      <c r="AA259" s="281">
        <v>2</v>
      </c>
      <c r="AB259" s="281">
        <v>4</v>
      </c>
      <c r="AC259" s="281">
        <f>+AC258</f>
        <v>1</v>
      </c>
      <c r="AD259" s="281"/>
      <c r="AE259" s="1">
        <f t="shared" si="19"/>
        <v>0</v>
      </c>
      <c r="AF259" s="1">
        <f t="shared" si="20"/>
        <v>0</v>
      </c>
      <c r="AG259" s="1">
        <f t="shared" si="21"/>
        <v>0</v>
      </c>
      <c r="AI259" s="4">
        <f t="shared" si="22"/>
        <v>0</v>
      </c>
      <c r="AJ259" s="4">
        <f t="shared" si="23"/>
        <v>0</v>
      </c>
    </row>
    <row r="260" spans="1:36" ht="247.9" customHeight="1" x14ac:dyDescent="0.25">
      <c r="A260" s="772"/>
      <c r="B260" s="689"/>
      <c r="C260" s="44"/>
      <c r="D260" s="675"/>
      <c r="E260" s="675"/>
      <c r="F260" s="662"/>
      <c r="G260" s="662"/>
      <c r="H260" s="687"/>
      <c r="I260" s="618"/>
      <c r="J260" s="619"/>
      <c r="K260" s="539"/>
      <c r="L260" s="540"/>
      <c r="M260" s="650"/>
      <c r="N260" s="651"/>
      <c r="O260" s="651"/>
      <c r="P260" s="651"/>
      <c r="Q260" s="651"/>
      <c r="R260" s="652"/>
      <c r="S260" s="647"/>
      <c r="T260" s="512"/>
      <c r="U260" s="513"/>
      <c r="V260" s="513"/>
      <c r="W260" s="513"/>
      <c r="X260" s="513"/>
      <c r="Y260" s="514"/>
      <c r="AA260" s="281">
        <v>2</v>
      </c>
      <c r="AB260" s="281">
        <v>4</v>
      </c>
      <c r="AC260" s="281">
        <f>+AC259</f>
        <v>1</v>
      </c>
      <c r="AD260" s="281"/>
      <c r="AE260" s="1">
        <f t="shared" si="19"/>
        <v>0</v>
      </c>
      <c r="AF260" s="1">
        <f t="shared" si="20"/>
        <v>0</v>
      </c>
      <c r="AG260" s="1">
        <f t="shared" si="21"/>
        <v>0</v>
      </c>
      <c r="AI260" s="4">
        <f t="shared" si="22"/>
        <v>0</v>
      </c>
      <c r="AJ260" s="4">
        <f t="shared" si="23"/>
        <v>0</v>
      </c>
    </row>
    <row r="261" spans="1:36" ht="40.9" customHeight="1" x14ac:dyDescent="0.25">
      <c r="A261" s="772"/>
      <c r="B261" s="591">
        <f>+B257+1</f>
        <v>29</v>
      </c>
      <c r="C261" s="44"/>
      <c r="D261" s="594" t="s">
        <v>50</v>
      </c>
      <c r="E261" s="594" t="s">
        <v>13</v>
      </c>
      <c r="F261" s="597"/>
      <c r="G261" s="597" t="s">
        <v>48</v>
      </c>
      <c r="H261" s="613"/>
      <c r="I261" s="616" t="s">
        <v>445</v>
      </c>
      <c r="J261" s="603" t="s">
        <v>524</v>
      </c>
      <c r="K261" s="535"/>
      <c r="L261" s="536"/>
      <c r="M261" s="676" t="s">
        <v>265</v>
      </c>
      <c r="N261" s="677"/>
      <c r="O261" s="677"/>
      <c r="P261" s="677"/>
      <c r="Q261" s="677"/>
      <c r="R261" s="678"/>
      <c r="S261" s="645"/>
      <c r="T261" s="506"/>
      <c r="U261" s="507"/>
      <c r="V261" s="507"/>
      <c r="W261" s="507"/>
      <c r="X261" s="507"/>
      <c r="Y261" s="508"/>
      <c r="AA261" s="281">
        <v>2</v>
      </c>
      <c r="AB261" s="281">
        <v>4</v>
      </c>
      <c r="AC261" s="281">
        <f>+IF(H261="●",3,1)</f>
        <v>1</v>
      </c>
      <c r="AD261" s="281"/>
      <c r="AE261" s="1">
        <f t="shared" si="19"/>
        <v>0</v>
      </c>
      <c r="AF261" s="1" t="str">
        <f t="shared" si="20"/>
        <v>●</v>
      </c>
      <c r="AG261" s="1">
        <f t="shared" si="21"/>
        <v>0</v>
      </c>
      <c r="AI261" s="4">
        <f t="shared" si="22"/>
        <v>0</v>
      </c>
      <c r="AJ261" s="4">
        <f t="shared" si="23"/>
        <v>0</v>
      </c>
    </row>
    <row r="262" spans="1:36" ht="44.45" customHeight="1" x14ac:dyDescent="0.25">
      <c r="A262" s="772"/>
      <c r="B262" s="592"/>
      <c r="C262" s="44"/>
      <c r="D262" s="595"/>
      <c r="E262" s="595"/>
      <c r="F262" s="598"/>
      <c r="G262" s="598"/>
      <c r="H262" s="614"/>
      <c r="I262" s="617"/>
      <c r="J262" s="604"/>
      <c r="K262" s="537"/>
      <c r="L262" s="538"/>
      <c r="M262" s="580"/>
      <c r="N262" s="581"/>
      <c r="O262" s="581"/>
      <c r="P262" s="581"/>
      <c r="Q262" s="581"/>
      <c r="R262" s="582"/>
      <c r="S262" s="646"/>
      <c r="T262" s="509"/>
      <c r="U262" s="510"/>
      <c r="V262" s="510"/>
      <c r="W262" s="510"/>
      <c r="X262" s="510"/>
      <c r="Y262" s="511"/>
      <c r="AA262" s="281">
        <v>2</v>
      </c>
      <c r="AB262" s="281">
        <v>4</v>
      </c>
      <c r="AC262" s="281">
        <f>+AC261</f>
        <v>1</v>
      </c>
      <c r="AD262" s="281"/>
      <c r="AE262" s="1">
        <f t="shared" ref="AE262:AE325" si="24">+F262</f>
        <v>0</v>
      </c>
      <c r="AF262" s="1">
        <f t="shared" ref="AF262:AF325" si="25">+G262</f>
        <v>0</v>
      </c>
      <c r="AG262" s="1">
        <f t="shared" ref="AG262:AG325" si="26">+H262</f>
        <v>0</v>
      </c>
      <c r="AI262" s="4">
        <f t="shared" ref="AI262:AI325" si="27">+K262</f>
        <v>0</v>
      </c>
      <c r="AJ262" s="4">
        <f t="shared" ref="AJ262:AJ325" si="28">+S262</f>
        <v>0</v>
      </c>
    </row>
    <row r="263" spans="1:36" ht="25.9" customHeight="1" x14ac:dyDescent="0.25">
      <c r="A263" s="772"/>
      <c r="B263" s="592"/>
      <c r="C263" s="44"/>
      <c r="D263" s="595"/>
      <c r="E263" s="595"/>
      <c r="F263" s="598"/>
      <c r="G263" s="598"/>
      <c r="H263" s="614"/>
      <c r="I263" s="617"/>
      <c r="J263" s="589" t="s">
        <v>339</v>
      </c>
      <c r="K263" s="537"/>
      <c r="L263" s="538"/>
      <c r="M263" s="583"/>
      <c r="N263" s="584"/>
      <c r="O263" s="584"/>
      <c r="P263" s="584"/>
      <c r="Q263" s="584"/>
      <c r="R263" s="585"/>
      <c r="S263" s="646"/>
      <c r="T263" s="509"/>
      <c r="U263" s="510"/>
      <c r="V263" s="510"/>
      <c r="W263" s="510"/>
      <c r="X263" s="510"/>
      <c r="Y263" s="511"/>
      <c r="AA263" s="281">
        <v>2</v>
      </c>
      <c r="AB263" s="281">
        <v>4</v>
      </c>
      <c r="AC263" s="281">
        <f>+AC262</f>
        <v>1</v>
      </c>
      <c r="AD263" s="281"/>
      <c r="AE263" s="1">
        <f t="shared" si="24"/>
        <v>0</v>
      </c>
      <c r="AF263" s="1">
        <f t="shared" si="25"/>
        <v>0</v>
      </c>
      <c r="AG263" s="1">
        <f t="shared" si="26"/>
        <v>0</v>
      </c>
      <c r="AI263" s="4">
        <f t="shared" si="27"/>
        <v>0</v>
      </c>
      <c r="AJ263" s="4">
        <f t="shared" si="28"/>
        <v>0</v>
      </c>
    </row>
    <row r="264" spans="1:36" ht="150" customHeight="1" x14ac:dyDescent="0.25">
      <c r="A264" s="772"/>
      <c r="B264" s="689"/>
      <c r="C264" s="44"/>
      <c r="D264" s="675"/>
      <c r="E264" s="675"/>
      <c r="F264" s="662"/>
      <c r="G264" s="662"/>
      <c r="H264" s="687"/>
      <c r="I264" s="618"/>
      <c r="J264" s="653"/>
      <c r="K264" s="539"/>
      <c r="L264" s="540"/>
      <c r="M264" s="650"/>
      <c r="N264" s="651"/>
      <c r="O264" s="651"/>
      <c r="P264" s="651"/>
      <c r="Q264" s="651"/>
      <c r="R264" s="652"/>
      <c r="S264" s="647"/>
      <c r="T264" s="512"/>
      <c r="U264" s="513"/>
      <c r="V264" s="513"/>
      <c r="W264" s="513"/>
      <c r="X264" s="513"/>
      <c r="Y264" s="514"/>
      <c r="AA264" s="281">
        <v>2</v>
      </c>
      <c r="AB264" s="281">
        <v>4</v>
      </c>
      <c r="AC264" s="281">
        <f>+AC263</f>
        <v>1</v>
      </c>
      <c r="AD264" s="281"/>
      <c r="AE264" s="1">
        <f t="shared" si="24"/>
        <v>0</v>
      </c>
      <c r="AF264" s="1">
        <f t="shared" si="25"/>
        <v>0</v>
      </c>
      <c r="AG264" s="1">
        <f t="shared" si="26"/>
        <v>0</v>
      </c>
      <c r="AI264" s="4">
        <f t="shared" si="27"/>
        <v>0</v>
      </c>
      <c r="AJ264" s="4">
        <f t="shared" si="28"/>
        <v>0</v>
      </c>
    </row>
    <row r="265" spans="1:36" ht="40.9" customHeight="1" x14ac:dyDescent="0.25">
      <c r="A265" s="772"/>
      <c r="B265" s="591">
        <f>+B261+1</f>
        <v>30</v>
      </c>
      <c r="C265" s="44"/>
      <c r="D265" s="594" t="s">
        <v>50</v>
      </c>
      <c r="E265" s="594" t="s">
        <v>499</v>
      </c>
      <c r="F265" s="597"/>
      <c r="G265" s="597" t="s">
        <v>48</v>
      </c>
      <c r="H265" s="613"/>
      <c r="I265" s="600" t="s">
        <v>446</v>
      </c>
      <c r="J265" s="603" t="s">
        <v>523</v>
      </c>
      <c r="K265" s="535"/>
      <c r="L265" s="536"/>
      <c r="M265" s="605" t="s">
        <v>266</v>
      </c>
      <c r="N265" s="606"/>
      <c r="O265" s="606"/>
      <c r="P265" s="606"/>
      <c r="Q265" s="606"/>
      <c r="R265" s="607"/>
      <c r="S265" s="503"/>
      <c r="T265" s="506"/>
      <c r="U265" s="507"/>
      <c r="V265" s="507"/>
      <c r="W265" s="507"/>
      <c r="X265" s="507"/>
      <c r="Y265" s="508"/>
      <c r="AA265" s="281">
        <v>2</v>
      </c>
      <c r="AB265" s="281">
        <v>4</v>
      </c>
      <c r="AC265" s="281">
        <f>+IF(H265="●",3,1)</f>
        <v>1</v>
      </c>
      <c r="AD265" s="281"/>
      <c r="AE265" s="1">
        <f t="shared" si="24"/>
        <v>0</v>
      </c>
      <c r="AF265" s="1" t="str">
        <f t="shared" si="25"/>
        <v>●</v>
      </c>
      <c r="AG265" s="1">
        <f t="shared" si="26"/>
        <v>0</v>
      </c>
      <c r="AI265" s="4">
        <f t="shared" si="27"/>
        <v>0</v>
      </c>
      <c r="AJ265" s="4">
        <f t="shared" si="28"/>
        <v>0</v>
      </c>
    </row>
    <row r="266" spans="1:36" ht="41.45" customHeight="1" x14ac:dyDescent="0.25">
      <c r="A266" s="772"/>
      <c r="B266" s="592"/>
      <c r="C266" s="44"/>
      <c r="D266" s="595"/>
      <c r="E266" s="595"/>
      <c r="F266" s="598"/>
      <c r="G266" s="598"/>
      <c r="H266" s="614"/>
      <c r="I266" s="601"/>
      <c r="J266" s="604"/>
      <c r="K266" s="537"/>
      <c r="L266" s="538"/>
      <c r="M266" s="609"/>
      <c r="N266" s="581"/>
      <c r="O266" s="581"/>
      <c r="P266" s="581"/>
      <c r="Q266" s="581"/>
      <c r="R266" s="582"/>
      <c r="S266" s="504"/>
      <c r="T266" s="509"/>
      <c r="U266" s="510"/>
      <c r="V266" s="510"/>
      <c r="W266" s="510"/>
      <c r="X266" s="510"/>
      <c r="Y266" s="511"/>
      <c r="AA266" s="281">
        <v>2</v>
      </c>
      <c r="AB266" s="281">
        <v>4</v>
      </c>
      <c r="AC266" s="281">
        <f>+AC265</f>
        <v>1</v>
      </c>
      <c r="AD266" s="281"/>
      <c r="AE266" s="1">
        <f t="shared" si="24"/>
        <v>0</v>
      </c>
      <c r="AF266" s="1">
        <f t="shared" si="25"/>
        <v>0</v>
      </c>
      <c r="AG266" s="1">
        <f t="shared" si="26"/>
        <v>0</v>
      </c>
      <c r="AI266" s="4">
        <f t="shared" si="27"/>
        <v>0</v>
      </c>
      <c r="AJ266" s="4">
        <f t="shared" si="28"/>
        <v>0</v>
      </c>
    </row>
    <row r="267" spans="1:36" ht="14.45" customHeight="1" x14ac:dyDescent="0.25">
      <c r="A267" s="772"/>
      <c r="B267" s="592"/>
      <c r="C267" s="44"/>
      <c r="D267" s="595"/>
      <c r="E267" s="595"/>
      <c r="F267" s="598"/>
      <c r="G267" s="598"/>
      <c r="H267" s="614"/>
      <c r="I267" s="601"/>
      <c r="J267" s="611" t="s">
        <v>267</v>
      </c>
      <c r="K267" s="537"/>
      <c r="L267" s="538"/>
      <c r="M267" s="610"/>
      <c r="N267" s="584"/>
      <c r="O267" s="584"/>
      <c r="P267" s="584"/>
      <c r="Q267" s="584"/>
      <c r="R267" s="585"/>
      <c r="S267" s="504"/>
      <c r="T267" s="509"/>
      <c r="U267" s="510"/>
      <c r="V267" s="510"/>
      <c r="W267" s="510"/>
      <c r="X267" s="510"/>
      <c r="Y267" s="511"/>
      <c r="AA267" s="281">
        <v>2</v>
      </c>
      <c r="AB267" s="281">
        <v>4</v>
      </c>
      <c r="AC267" s="281">
        <f>+AC266</f>
        <v>1</v>
      </c>
      <c r="AD267" s="281"/>
      <c r="AE267" s="1">
        <f t="shared" si="24"/>
        <v>0</v>
      </c>
      <c r="AF267" s="1">
        <f t="shared" si="25"/>
        <v>0</v>
      </c>
      <c r="AG267" s="1">
        <f t="shared" si="26"/>
        <v>0</v>
      </c>
      <c r="AI267" s="4">
        <f t="shared" si="27"/>
        <v>0</v>
      </c>
      <c r="AJ267" s="4">
        <f t="shared" si="28"/>
        <v>0</v>
      </c>
    </row>
    <row r="268" spans="1:36" ht="95.45" customHeight="1" thickBot="1" x14ac:dyDescent="0.3">
      <c r="A268" s="772"/>
      <c r="B268" s="612"/>
      <c r="C268" s="59"/>
      <c r="D268" s="596"/>
      <c r="E268" s="596"/>
      <c r="F268" s="599"/>
      <c r="G268" s="599"/>
      <c r="H268" s="615"/>
      <c r="I268" s="602"/>
      <c r="J268" s="590"/>
      <c r="K268" s="558"/>
      <c r="L268" s="559"/>
      <c r="M268" s="586"/>
      <c r="N268" s="587"/>
      <c r="O268" s="587"/>
      <c r="P268" s="587"/>
      <c r="Q268" s="587"/>
      <c r="R268" s="588"/>
      <c r="S268" s="608"/>
      <c r="T268" s="577"/>
      <c r="U268" s="578"/>
      <c r="V268" s="578"/>
      <c r="W268" s="578"/>
      <c r="X268" s="578"/>
      <c r="Y268" s="579"/>
      <c r="AA268" s="281">
        <v>2</v>
      </c>
      <c r="AB268" s="281">
        <v>4</v>
      </c>
      <c r="AC268" s="281">
        <f>+AC267</f>
        <v>1</v>
      </c>
      <c r="AD268" s="281"/>
      <c r="AE268" s="1">
        <f t="shared" si="24"/>
        <v>0</v>
      </c>
      <c r="AF268" s="1">
        <f t="shared" si="25"/>
        <v>0</v>
      </c>
      <c r="AG268" s="1">
        <f t="shared" si="26"/>
        <v>0</v>
      </c>
      <c r="AI268" s="4">
        <f t="shared" si="27"/>
        <v>0</v>
      </c>
      <c r="AJ268" s="4">
        <f t="shared" si="28"/>
        <v>0</v>
      </c>
    </row>
    <row r="269" spans="1:36" s="215" customFormat="1" ht="9.6" customHeight="1" thickBot="1" x14ac:dyDescent="0.3">
      <c r="A269" s="241"/>
      <c r="B269" s="242"/>
      <c r="C269" s="243"/>
      <c r="D269" s="218"/>
      <c r="E269" s="218"/>
      <c r="F269" s="218"/>
      <c r="G269" s="218"/>
      <c r="H269" s="218"/>
      <c r="I269" s="238"/>
      <c r="J269" s="222"/>
      <c r="K269" s="226"/>
      <c r="L269" s="223"/>
      <c r="M269" s="239"/>
      <c r="N269" s="239"/>
      <c r="O269" s="239"/>
      <c r="P269" s="239"/>
      <c r="Q269" s="239"/>
      <c r="R269" s="239"/>
      <c r="S269" s="223"/>
      <c r="T269" s="240"/>
      <c r="U269" s="240"/>
      <c r="V269" s="240"/>
      <c r="W269" s="240"/>
      <c r="X269" s="240"/>
      <c r="Y269" s="240"/>
      <c r="AA269" s="281"/>
      <c r="AB269" s="281">
        <v>1</v>
      </c>
      <c r="AC269" s="281">
        <v>1</v>
      </c>
      <c r="AD269" s="281"/>
      <c r="AE269" s="215">
        <f t="shared" si="24"/>
        <v>0</v>
      </c>
      <c r="AF269" s="215">
        <f t="shared" si="25"/>
        <v>0</v>
      </c>
      <c r="AG269" s="215">
        <f t="shared" si="26"/>
        <v>0</v>
      </c>
      <c r="AI269" s="206">
        <f t="shared" si="27"/>
        <v>0</v>
      </c>
      <c r="AJ269" s="206">
        <f t="shared" si="28"/>
        <v>0</v>
      </c>
    </row>
    <row r="270" spans="1:36" s="17" customFormat="1" ht="25.9" customHeight="1" thickBot="1" x14ac:dyDescent="0.3">
      <c r="A270" s="16"/>
      <c r="B270" s="575" t="s">
        <v>69</v>
      </c>
      <c r="C270" s="576"/>
      <c r="D270" s="576"/>
      <c r="E270" s="576"/>
      <c r="F270" s="576"/>
      <c r="G270" s="576"/>
      <c r="H270" s="576"/>
      <c r="I270" s="576"/>
      <c r="J270" s="576"/>
      <c r="K270" s="640"/>
      <c r="L270" s="576"/>
      <c r="M270" s="576"/>
      <c r="N270" s="576"/>
      <c r="O270" s="576"/>
      <c r="P270" s="576"/>
      <c r="Q270" s="576"/>
      <c r="R270" s="576"/>
      <c r="S270" s="576"/>
      <c r="T270" s="576"/>
      <c r="U270" s="576"/>
      <c r="V270" s="576"/>
      <c r="W270" s="576"/>
      <c r="X270" s="576"/>
      <c r="Y270" s="519"/>
      <c r="AA270" s="282"/>
      <c r="AB270" s="282">
        <v>1</v>
      </c>
      <c r="AC270" s="281">
        <v>1</v>
      </c>
      <c r="AD270" s="281"/>
      <c r="AE270" s="1">
        <f t="shared" si="24"/>
        <v>0</v>
      </c>
      <c r="AF270" s="1">
        <f t="shared" si="25"/>
        <v>0</v>
      </c>
      <c r="AG270" s="1">
        <f t="shared" si="26"/>
        <v>0</v>
      </c>
      <c r="AI270" s="4">
        <f t="shared" si="27"/>
        <v>0</v>
      </c>
      <c r="AJ270" s="4">
        <f t="shared" si="28"/>
        <v>0</v>
      </c>
    </row>
    <row r="271" spans="1:36" ht="25.9" customHeight="1" x14ac:dyDescent="0.25">
      <c r="A271" s="772"/>
      <c r="B271" s="2"/>
      <c r="C271" s="634" t="s">
        <v>268</v>
      </c>
      <c r="D271" s="635"/>
      <c r="E271" s="635"/>
      <c r="F271" s="635"/>
      <c r="G271" s="635"/>
      <c r="H271" s="635"/>
      <c r="I271" s="635"/>
      <c r="J271" s="635"/>
      <c r="K271" s="636"/>
      <c r="L271" s="635"/>
      <c r="M271" s="635"/>
      <c r="N271" s="635"/>
      <c r="O271" s="635"/>
      <c r="P271" s="635"/>
      <c r="Q271" s="635"/>
      <c r="R271" s="635"/>
      <c r="S271" s="635"/>
      <c r="T271" s="635"/>
      <c r="U271" s="635"/>
      <c r="V271" s="635"/>
      <c r="W271" s="635"/>
      <c r="X271" s="635"/>
      <c r="Y271" s="637"/>
      <c r="AB271" s="281">
        <v>1</v>
      </c>
      <c r="AC271" s="281">
        <v>1</v>
      </c>
      <c r="AD271" s="281"/>
      <c r="AE271" s="1">
        <f t="shared" si="24"/>
        <v>0</v>
      </c>
      <c r="AF271" s="1">
        <f t="shared" si="25"/>
        <v>0</v>
      </c>
      <c r="AG271" s="1">
        <f t="shared" si="26"/>
        <v>0</v>
      </c>
      <c r="AI271" s="4">
        <f t="shared" si="27"/>
        <v>0</v>
      </c>
      <c r="AJ271" s="4">
        <f t="shared" si="28"/>
        <v>0</v>
      </c>
    </row>
    <row r="272" spans="1:36" ht="25.9" customHeight="1" x14ac:dyDescent="0.25">
      <c r="A272" s="772"/>
      <c r="B272" s="591">
        <f>+B265+1</f>
        <v>31</v>
      </c>
      <c r="C272" s="694"/>
      <c r="D272" s="594" t="s">
        <v>50</v>
      </c>
      <c r="E272" s="594" t="s">
        <v>13</v>
      </c>
      <c r="F272" s="597" t="s">
        <v>48</v>
      </c>
      <c r="G272" s="597"/>
      <c r="H272" s="613"/>
      <c r="I272" s="616" t="s">
        <v>134</v>
      </c>
      <c r="J272" s="603" t="s">
        <v>366</v>
      </c>
      <c r="K272" s="535"/>
      <c r="L272" s="536"/>
      <c r="M272" s="526" t="s">
        <v>40</v>
      </c>
      <c r="N272" s="527"/>
      <c r="O272" s="527"/>
      <c r="P272" s="527"/>
      <c r="Q272" s="527"/>
      <c r="R272" s="529"/>
      <c r="S272" s="645"/>
      <c r="T272" s="623"/>
      <c r="U272" s="624"/>
      <c r="V272" s="624"/>
      <c r="W272" s="624"/>
      <c r="X272" s="624"/>
      <c r="Y272" s="625"/>
      <c r="AB272" s="281">
        <v>4</v>
      </c>
      <c r="AC272" s="281">
        <f>+IF(H272="●",3,1)</f>
        <v>1</v>
      </c>
      <c r="AD272" s="281"/>
      <c r="AE272" s="1" t="str">
        <f t="shared" si="24"/>
        <v>●</v>
      </c>
      <c r="AF272" s="1">
        <f t="shared" si="25"/>
        <v>0</v>
      </c>
      <c r="AG272" s="1">
        <f t="shared" si="26"/>
        <v>0</v>
      </c>
      <c r="AI272" s="4">
        <f t="shared" si="27"/>
        <v>0</v>
      </c>
      <c r="AJ272" s="4">
        <f t="shared" si="28"/>
        <v>0</v>
      </c>
    </row>
    <row r="273" spans="1:36" ht="60" customHeight="1" x14ac:dyDescent="0.25">
      <c r="A273" s="772"/>
      <c r="B273" s="592"/>
      <c r="C273" s="694"/>
      <c r="D273" s="595"/>
      <c r="E273" s="595"/>
      <c r="F273" s="598"/>
      <c r="G273" s="598"/>
      <c r="H273" s="614"/>
      <c r="I273" s="617"/>
      <c r="J273" s="604"/>
      <c r="K273" s="537"/>
      <c r="L273" s="538"/>
      <c r="M273" s="663"/>
      <c r="N273" s="581"/>
      <c r="O273" s="581"/>
      <c r="P273" s="581"/>
      <c r="Q273" s="581"/>
      <c r="R273" s="582"/>
      <c r="S273" s="646"/>
      <c r="T273" s="626"/>
      <c r="U273" s="627"/>
      <c r="V273" s="627"/>
      <c r="W273" s="627"/>
      <c r="X273" s="627"/>
      <c r="Y273" s="628"/>
      <c r="AB273" s="281">
        <v>4</v>
      </c>
      <c r="AC273" s="281">
        <f>+AC272</f>
        <v>1</v>
      </c>
      <c r="AD273" s="281"/>
      <c r="AE273" s="1">
        <f t="shared" si="24"/>
        <v>0</v>
      </c>
      <c r="AF273" s="1">
        <f t="shared" si="25"/>
        <v>0</v>
      </c>
      <c r="AG273" s="1">
        <f t="shared" si="26"/>
        <v>0</v>
      </c>
      <c r="AI273" s="4">
        <f t="shared" si="27"/>
        <v>0</v>
      </c>
      <c r="AJ273" s="4">
        <f t="shared" si="28"/>
        <v>0</v>
      </c>
    </row>
    <row r="274" spans="1:36" ht="20.100000000000001" customHeight="1" x14ac:dyDescent="0.25">
      <c r="A274" s="772"/>
      <c r="B274" s="592"/>
      <c r="C274" s="694"/>
      <c r="D274" s="595"/>
      <c r="E274" s="595"/>
      <c r="F274" s="598"/>
      <c r="G274" s="598"/>
      <c r="H274" s="614"/>
      <c r="I274" s="617"/>
      <c r="J274" s="611" t="s">
        <v>269</v>
      </c>
      <c r="K274" s="537"/>
      <c r="L274" s="538"/>
      <c r="M274" s="664"/>
      <c r="N274" s="584"/>
      <c r="O274" s="584"/>
      <c r="P274" s="584"/>
      <c r="Q274" s="584"/>
      <c r="R274" s="585"/>
      <c r="S274" s="646"/>
      <c r="T274" s="626"/>
      <c r="U274" s="627"/>
      <c r="V274" s="627"/>
      <c r="W274" s="627"/>
      <c r="X274" s="627"/>
      <c r="Y274" s="628"/>
      <c r="AB274" s="281">
        <v>4</v>
      </c>
      <c r="AC274" s="281">
        <f>+AC273</f>
        <v>1</v>
      </c>
      <c r="AD274" s="281"/>
      <c r="AE274" s="1">
        <f t="shared" si="24"/>
        <v>0</v>
      </c>
      <c r="AF274" s="1">
        <f t="shared" si="25"/>
        <v>0</v>
      </c>
      <c r="AG274" s="1">
        <f t="shared" si="26"/>
        <v>0</v>
      </c>
      <c r="AI274" s="4">
        <f t="shared" si="27"/>
        <v>0</v>
      </c>
      <c r="AJ274" s="4">
        <f t="shared" si="28"/>
        <v>0</v>
      </c>
    </row>
    <row r="275" spans="1:36" ht="130.15" customHeight="1" x14ac:dyDescent="0.25">
      <c r="A275" s="772"/>
      <c r="B275" s="638"/>
      <c r="C275" s="791"/>
      <c r="D275" s="675"/>
      <c r="E275" s="675"/>
      <c r="F275" s="662"/>
      <c r="G275" s="662"/>
      <c r="H275" s="687"/>
      <c r="I275" s="618"/>
      <c r="J275" s="653"/>
      <c r="K275" s="539"/>
      <c r="L275" s="540"/>
      <c r="M275" s="650"/>
      <c r="N275" s="651"/>
      <c r="O275" s="651"/>
      <c r="P275" s="651"/>
      <c r="Q275" s="651"/>
      <c r="R275" s="652"/>
      <c r="S275" s="647"/>
      <c r="T275" s="629"/>
      <c r="U275" s="630"/>
      <c r="V275" s="630"/>
      <c r="W275" s="630"/>
      <c r="X275" s="630"/>
      <c r="Y275" s="631"/>
      <c r="AB275" s="281">
        <v>4</v>
      </c>
      <c r="AC275" s="281">
        <f>+AC274</f>
        <v>1</v>
      </c>
      <c r="AD275" s="281"/>
      <c r="AE275" s="1">
        <f t="shared" si="24"/>
        <v>0</v>
      </c>
      <c r="AF275" s="1">
        <f t="shared" si="25"/>
        <v>0</v>
      </c>
      <c r="AG275" s="1">
        <f t="shared" si="26"/>
        <v>0</v>
      </c>
      <c r="AI275" s="4">
        <f t="shared" si="27"/>
        <v>0</v>
      </c>
      <c r="AJ275" s="4">
        <f t="shared" si="28"/>
        <v>0</v>
      </c>
    </row>
    <row r="276" spans="1:36" ht="25.9" customHeight="1" x14ac:dyDescent="0.25">
      <c r="A276" s="772"/>
      <c r="B276" s="591">
        <f>+B272+1</f>
        <v>32</v>
      </c>
      <c r="C276" s="791"/>
      <c r="D276" s="594" t="s">
        <v>50</v>
      </c>
      <c r="E276" s="594" t="s">
        <v>498</v>
      </c>
      <c r="F276" s="597" t="s">
        <v>48</v>
      </c>
      <c r="G276" s="597"/>
      <c r="H276" s="613"/>
      <c r="I276" s="616" t="s">
        <v>447</v>
      </c>
      <c r="J276" s="809" t="s">
        <v>178</v>
      </c>
      <c r="K276" s="535"/>
      <c r="L276" s="536"/>
      <c r="M276" s="605" t="s">
        <v>100</v>
      </c>
      <c r="N276" s="606"/>
      <c r="O276" s="606"/>
      <c r="P276" s="606"/>
      <c r="Q276" s="606"/>
      <c r="R276" s="607"/>
      <c r="S276" s="503"/>
      <c r="T276" s="506"/>
      <c r="U276" s="507"/>
      <c r="V276" s="507"/>
      <c r="W276" s="507"/>
      <c r="X276" s="507"/>
      <c r="Y276" s="508"/>
      <c r="AB276" s="281">
        <v>4</v>
      </c>
      <c r="AC276" s="281">
        <f>+IF(H276="●",3,1)</f>
        <v>1</v>
      </c>
      <c r="AD276" s="281"/>
      <c r="AE276" s="1" t="str">
        <f t="shared" si="24"/>
        <v>●</v>
      </c>
      <c r="AF276" s="1">
        <f t="shared" si="25"/>
        <v>0</v>
      </c>
      <c r="AG276" s="1">
        <f t="shared" si="26"/>
        <v>0</v>
      </c>
      <c r="AI276" s="4">
        <f t="shared" si="27"/>
        <v>0</v>
      </c>
      <c r="AJ276" s="4">
        <f t="shared" si="28"/>
        <v>0</v>
      </c>
    </row>
    <row r="277" spans="1:36" ht="59.45" customHeight="1" x14ac:dyDescent="0.25">
      <c r="A277" s="772"/>
      <c r="B277" s="592"/>
      <c r="C277" s="791"/>
      <c r="D277" s="595"/>
      <c r="E277" s="595"/>
      <c r="F277" s="598"/>
      <c r="G277" s="598"/>
      <c r="H277" s="614"/>
      <c r="I277" s="617"/>
      <c r="J277" s="810"/>
      <c r="K277" s="537"/>
      <c r="L277" s="538"/>
      <c r="M277" s="580"/>
      <c r="N277" s="581"/>
      <c r="O277" s="581"/>
      <c r="P277" s="581"/>
      <c r="Q277" s="581"/>
      <c r="R277" s="582"/>
      <c r="S277" s="504"/>
      <c r="T277" s="509"/>
      <c r="U277" s="510"/>
      <c r="V277" s="510"/>
      <c r="W277" s="510"/>
      <c r="X277" s="510"/>
      <c r="Y277" s="511"/>
      <c r="AB277" s="281">
        <v>4</v>
      </c>
      <c r="AC277" s="281">
        <f>+AC276</f>
        <v>1</v>
      </c>
      <c r="AD277" s="281"/>
      <c r="AE277" s="1">
        <f t="shared" si="24"/>
        <v>0</v>
      </c>
      <c r="AF277" s="1">
        <f t="shared" si="25"/>
        <v>0</v>
      </c>
      <c r="AG277" s="1">
        <f t="shared" si="26"/>
        <v>0</v>
      </c>
      <c r="AI277" s="4">
        <f t="shared" si="27"/>
        <v>0</v>
      </c>
      <c r="AJ277" s="4">
        <f t="shared" si="28"/>
        <v>0</v>
      </c>
    </row>
    <row r="278" spans="1:36" ht="33.6" customHeight="1" x14ac:dyDescent="0.25">
      <c r="A278" s="772"/>
      <c r="B278" s="592"/>
      <c r="C278" s="791"/>
      <c r="D278" s="595"/>
      <c r="E278" s="595"/>
      <c r="F278" s="598"/>
      <c r="G278" s="598"/>
      <c r="H278" s="614"/>
      <c r="I278" s="617"/>
      <c r="J278" s="589" t="s">
        <v>270</v>
      </c>
      <c r="K278" s="537"/>
      <c r="L278" s="538"/>
      <c r="M278" s="583"/>
      <c r="N278" s="584"/>
      <c r="O278" s="584"/>
      <c r="P278" s="584"/>
      <c r="Q278" s="584"/>
      <c r="R278" s="585"/>
      <c r="S278" s="504"/>
      <c r="T278" s="509"/>
      <c r="U278" s="510"/>
      <c r="V278" s="510"/>
      <c r="W278" s="510"/>
      <c r="X278" s="510"/>
      <c r="Y278" s="511"/>
      <c r="AB278" s="281">
        <v>4</v>
      </c>
      <c r="AC278" s="281">
        <f>+AC277</f>
        <v>1</v>
      </c>
      <c r="AD278" s="281"/>
      <c r="AE278" s="1">
        <f t="shared" si="24"/>
        <v>0</v>
      </c>
      <c r="AF278" s="1">
        <f t="shared" si="25"/>
        <v>0</v>
      </c>
      <c r="AG278" s="1">
        <f t="shared" si="26"/>
        <v>0</v>
      </c>
      <c r="AI278" s="4">
        <f t="shared" si="27"/>
        <v>0</v>
      </c>
      <c r="AJ278" s="4">
        <f t="shared" si="28"/>
        <v>0</v>
      </c>
    </row>
    <row r="279" spans="1:36" ht="82.9" customHeight="1" thickBot="1" x14ac:dyDescent="0.3">
      <c r="A279" s="772"/>
      <c r="B279" s="593"/>
      <c r="C279" s="695"/>
      <c r="D279" s="596"/>
      <c r="E279" s="596"/>
      <c r="F279" s="599"/>
      <c r="G279" s="599"/>
      <c r="H279" s="615"/>
      <c r="I279" s="795"/>
      <c r="J279" s="590"/>
      <c r="K279" s="558"/>
      <c r="L279" s="559"/>
      <c r="M279" s="586"/>
      <c r="N279" s="587"/>
      <c r="O279" s="587"/>
      <c r="P279" s="587"/>
      <c r="Q279" s="587"/>
      <c r="R279" s="588"/>
      <c r="S279" s="608"/>
      <c r="T279" s="577"/>
      <c r="U279" s="578"/>
      <c r="V279" s="578"/>
      <c r="W279" s="578"/>
      <c r="X279" s="578"/>
      <c r="Y279" s="579"/>
      <c r="AB279" s="281">
        <v>4</v>
      </c>
      <c r="AC279" s="281">
        <f>+AC278</f>
        <v>1</v>
      </c>
      <c r="AD279" s="281"/>
      <c r="AE279" s="1">
        <f t="shared" si="24"/>
        <v>0</v>
      </c>
      <c r="AF279" s="1">
        <f t="shared" si="25"/>
        <v>0</v>
      </c>
      <c r="AG279" s="1">
        <f t="shared" si="26"/>
        <v>0</v>
      </c>
      <c r="AI279" s="4">
        <f t="shared" si="27"/>
        <v>0</v>
      </c>
      <c r="AJ279" s="4">
        <f t="shared" si="28"/>
        <v>0</v>
      </c>
    </row>
    <row r="280" spans="1:36" s="215" customFormat="1" ht="10.15" customHeight="1" thickBot="1" x14ac:dyDescent="0.3">
      <c r="A280" s="241"/>
      <c r="B280" s="217"/>
      <c r="C280" s="218"/>
      <c r="D280" s="218"/>
      <c r="E280" s="218"/>
      <c r="F280" s="218"/>
      <c r="G280" s="218"/>
      <c r="H280" s="218"/>
      <c r="I280" s="238"/>
      <c r="J280" s="222"/>
      <c r="K280" s="226"/>
      <c r="L280" s="223"/>
      <c r="M280" s="239"/>
      <c r="N280" s="239"/>
      <c r="O280" s="239"/>
      <c r="P280" s="239"/>
      <c r="Q280" s="239"/>
      <c r="R280" s="239"/>
      <c r="S280" s="223"/>
      <c r="T280" s="222"/>
      <c r="U280" s="222"/>
      <c r="V280" s="222"/>
      <c r="W280" s="222"/>
      <c r="X280" s="222"/>
      <c r="Y280" s="222"/>
      <c r="AA280" s="281"/>
      <c r="AB280" s="281">
        <v>1</v>
      </c>
      <c r="AC280" s="281">
        <v>1</v>
      </c>
      <c r="AD280" s="281"/>
      <c r="AE280" s="215">
        <f t="shared" si="24"/>
        <v>0</v>
      </c>
      <c r="AF280" s="215">
        <f t="shared" si="25"/>
        <v>0</v>
      </c>
      <c r="AG280" s="215">
        <f t="shared" si="26"/>
        <v>0</v>
      </c>
      <c r="AI280" s="206">
        <f t="shared" si="27"/>
        <v>0</v>
      </c>
      <c r="AJ280" s="206">
        <f t="shared" si="28"/>
        <v>0</v>
      </c>
    </row>
    <row r="281" spans="1:36" s="17" customFormat="1" ht="25.9" customHeight="1" thickBot="1" x14ac:dyDescent="0.3">
      <c r="A281" s="16"/>
      <c r="B281" s="575" t="s">
        <v>47</v>
      </c>
      <c r="C281" s="576"/>
      <c r="D281" s="576"/>
      <c r="E281" s="576"/>
      <c r="F281" s="576"/>
      <c r="G281" s="576"/>
      <c r="H281" s="576"/>
      <c r="I281" s="576"/>
      <c r="J281" s="576"/>
      <c r="K281" s="640"/>
      <c r="L281" s="576"/>
      <c r="M281" s="576"/>
      <c r="N281" s="576"/>
      <c r="O281" s="576"/>
      <c r="P281" s="576"/>
      <c r="Q281" s="576"/>
      <c r="R281" s="576"/>
      <c r="S281" s="576"/>
      <c r="T281" s="576"/>
      <c r="U281" s="576"/>
      <c r="V281" s="576"/>
      <c r="W281" s="576"/>
      <c r="X281" s="576"/>
      <c r="Y281" s="519"/>
      <c r="AA281" s="282"/>
      <c r="AB281" s="282">
        <v>1</v>
      </c>
      <c r="AC281" s="281">
        <v>1</v>
      </c>
      <c r="AD281" s="281"/>
      <c r="AE281" s="1">
        <f t="shared" si="24"/>
        <v>0</v>
      </c>
      <c r="AF281" s="1">
        <f t="shared" si="25"/>
        <v>0</v>
      </c>
      <c r="AG281" s="1">
        <f t="shared" si="26"/>
        <v>0</v>
      </c>
      <c r="AI281" s="4">
        <f t="shared" si="27"/>
        <v>0</v>
      </c>
      <c r="AJ281" s="4">
        <f t="shared" si="28"/>
        <v>0</v>
      </c>
    </row>
    <row r="282" spans="1:36" ht="46.9" customHeight="1" x14ac:dyDescent="0.25">
      <c r="A282" s="772"/>
      <c r="B282" s="2"/>
      <c r="C282" s="634" t="s">
        <v>271</v>
      </c>
      <c r="D282" s="635"/>
      <c r="E282" s="635"/>
      <c r="F282" s="635"/>
      <c r="G282" s="635"/>
      <c r="H282" s="635"/>
      <c r="I282" s="635"/>
      <c r="J282" s="635"/>
      <c r="K282" s="636"/>
      <c r="L282" s="635"/>
      <c r="M282" s="635"/>
      <c r="N282" s="635"/>
      <c r="O282" s="635"/>
      <c r="P282" s="635"/>
      <c r="Q282" s="635"/>
      <c r="R282" s="635"/>
      <c r="S282" s="635"/>
      <c r="T282" s="635"/>
      <c r="U282" s="635"/>
      <c r="V282" s="635"/>
      <c r="W282" s="635"/>
      <c r="X282" s="635"/>
      <c r="Y282" s="637"/>
      <c r="AB282" s="281">
        <v>1</v>
      </c>
      <c r="AC282" s="281">
        <v>1</v>
      </c>
      <c r="AD282" s="281"/>
      <c r="AE282" s="1">
        <f t="shared" si="24"/>
        <v>0</v>
      </c>
      <c r="AF282" s="1">
        <f t="shared" si="25"/>
        <v>0</v>
      </c>
      <c r="AG282" s="1">
        <f t="shared" si="26"/>
        <v>0</v>
      </c>
      <c r="AI282" s="4">
        <f t="shared" si="27"/>
        <v>0</v>
      </c>
      <c r="AJ282" s="4">
        <f t="shared" si="28"/>
        <v>0</v>
      </c>
    </row>
    <row r="283" spans="1:36" ht="40.9" customHeight="1" x14ac:dyDescent="0.25">
      <c r="A283" s="772"/>
      <c r="B283" s="591">
        <f>+B276+1</f>
        <v>33</v>
      </c>
      <c r="C283" s="45"/>
      <c r="D283" s="594" t="s">
        <v>50</v>
      </c>
      <c r="E283" s="594" t="s">
        <v>13</v>
      </c>
      <c r="F283" s="597" t="s">
        <v>48</v>
      </c>
      <c r="G283" s="597"/>
      <c r="H283" s="613"/>
      <c r="I283" s="600" t="s">
        <v>135</v>
      </c>
      <c r="J283" s="603" t="s">
        <v>367</v>
      </c>
      <c r="K283" s="535"/>
      <c r="L283" s="536"/>
      <c r="M283" s="642" t="s">
        <v>101</v>
      </c>
      <c r="N283" s="643"/>
      <c r="O283" s="643"/>
      <c r="P283" s="643"/>
      <c r="Q283" s="643"/>
      <c r="R283" s="644"/>
      <c r="S283" s="645"/>
      <c r="T283" s="623"/>
      <c r="U283" s="624"/>
      <c r="V283" s="624"/>
      <c r="W283" s="624"/>
      <c r="X283" s="624"/>
      <c r="Y283" s="625"/>
      <c r="AB283" s="281">
        <v>4</v>
      </c>
      <c r="AC283" s="281">
        <f>+IF(H283="●",3,1)</f>
        <v>1</v>
      </c>
      <c r="AD283" s="281"/>
      <c r="AE283" s="1" t="str">
        <f t="shared" si="24"/>
        <v>●</v>
      </c>
      <c r="AF283" s="1">
        <f t="shared" si="25"/>
        <v>0</v>
      </c>
      <c r="AG283" s="1">
        <f t="shared" si="26"/>
        <v>0</v>
      </c>
      <c r="AI283" s="4">
        <f t="shared" si="27"/>
        <v>0</v>
      </c>
      <c r="AJ283" s="4">
        <f t="shared" si="28"/>
        <v>0</v>
      </c>
    </row>
    <row r="284" spans="1:36" ht="36" customHeight="1" x14ac:dyDescent="0.25">
      <c r="A284" s="772"/>
      <c r="B284" s="592"/>
      <c r="C284" s="45"/>
      <c r="D284" s="595"/>
      <c r="E284" s="595"/>
      <c r="F284" s="598"/>
      <c r="G284" s="598"/>
      <c r="H284" s="614"/>
      <c r="I284" s="601"/>
      <c r="J284" s="604"/>
      <c r="K284" s="537"/>
      <c r="L284" s="538"/>
      <c r="M284" s="648"/>
      <c r="N284" s="581"/>
      <c r="O284" s="581"/>
      <c r="P284" s="581"/>
      <c r="Q284" s="581"/>
      <c r="R284" s="582"/>
      <c r="S284" s="646"/>
      <c r="T284" s="626"/>
      <c r="U284" s="627"/>
      <c r="V284" s="627"/>
      <c r="W284" s="627"/>
      <c r="X284" s="627"/>
      <c r="Y284" s="628"/>
      <c r="AB284" s="281">
        <v>4</v>
      </c>
      <c r="AC284" s="281">
        <f>+AC283</f>
        <v>1</v>
      </c>
      <c r="AD284" s="281"/>
      <c r="AE284" s="1">
        <f t="shared" si="24"/>
        <v>0</v>
      </c>
      <c r="AF284" s="1">
        <f t="shared" si="25"/>
        <v>0</v>
      </c>
      <c r="AG284" s="1">
        <f t="shared" si="26"/>
        <v>0</v>
      </c>
      <c r="AI284" s="4">
        <f t="shared" si="27"/>
        <v>0</v>
      </c>
      <c r="AJ284" s="4">
        <f t="shared" si="28"/>
        <v>0</v>
      </c>
    </row>
    <row r="285" spans="1:36" ht="28.9" customHeight="1" x14ac:dyDescent="0.25">
      <c r="A285" s="772"/>
      <c r="B285" s="592"/>
      <c r="C285" s="45"/>
      <c r="D285" s="595"/>
      <c r="E285" s="595"/>
      <c r="F285" s="598"/>
      <c r="G285" s="598"/>
      <c r="H285" s="614"/>
      <c r="I285" s="601"/>
      <c r="J285" s="611" t="s">
        <v>272</v>
      </c>
      <c r="K285" s="537"/>
      <c r="L285" s="538"/>
      <c r="M285" s="649"/>
      <c r="N285" s="584"/>
      <c r="O285" s="584"/>
      <c r="P285" s="584"/>
      <c r="Q285" s="584"/>
      <c r="R285" s="585"/>
      <c r="S285" s="646"/>
      <c r="T285" s="626"/>
      <c r="U285" s="627"/>
      <c r="V285" s="627"/>
      <c r="W285" s="627"/>
      <c r="X285" s="627"/>
      <c r="Y285" s="628"/>
      <c r="AB285" s="281">
        <v>4</v>
      </c>
      <c r="AC285" s="281">
        <f>+AC284</f>
        <v>1</v>
      </c>
      <c r="AD285" s="281"/>
      <c r="AE285" s="1">
        <f t="shared" si="24"/>
        <v>0</v>
      </c>
      <c r="AF285" s="1">
        <f t="shared" si="25"/>
        <v>0</v>
      </c>
      <c r="AG285" s="1">
        <f t="shared" si="26"/>
        <v>0</v>
      </c>
      <c r="AI285" s="4">
        <f t="shared" si="27"/>
        <v>0</v>
      </c>
      <c r="AJ285" s="4">
        <f t="shared" si="28"/>
        <v>0</v>
      </c>
    </row>
    <row r="286" spans="1:36" ht="127.15" customHeight="1" x14ac:dyDescent="0.25">
      <c r="A286" s="772"/>
      <c r="B286" s="638"/>
      <c r="C286" s="45"/>
      <c r="D286" s="675"/>
      <c r="E286" s="675"/>
      <c r="F286" s="662"/>
      <c r="G286" s="662"/>
      <c r="H286" s="687"/>
      <c r="I286" s="641"/>
      <c r="J286" s="653"/>
      <c r="K286" s="539"/>
      <c r="L286" s="540"/>
      <c r="M286" s="650"/>
      <c r="N286" s="651"/>
      <c r="O286" s="651"/>
      <c r="P286" s="651"/>
      <c r="Q286" s="651"/>
      <c r="R286" s="652"/>
      <c r="S286" s="647"/>
      <c r="T286" s="629"/>
      <c r="U286" s="630"/>
      <c r="V286" s="630"/>
      <c r="W286" s="630"/>
      <c r="X286" s="630"/>
      <c r="Y286" s="631"/>
      <c r="AB286" s="281">
        <v>4</v>
      </c>
      <c r="AC286" s="281">
        <f>+AC285</f>
        <v>1</v>
      </c>
      <c r="AD286" s="281"/>
      <c r="AE286" s="1">
        <f t="shared" si="24"/>
        <v>0</v>
      </c>
      <c r="AF286" s="1">
        <f t="shared" si="25"/>
        <v>0</v>
      </c>
      <c r="AG286" s="1">
        <f t="shared" si="26"/>
        <v>0</v>
      </c>
      <c r="AI286" s="4">
        <f t="shared" si="27"/>
        <v>0</v>
      </c>
      <c r="AJ286" s="4">
        <f t="shared" si="28"/>
        <v>0</v>
      </c>
    </row>
    <row r="287" spans="1:36" ht="25.9" customHeight="1" x14ac:dyDescent="0.25">
      <c r="A287" s="772"/>
      <c r="B287" s="591">
        <f>+B283+1</f>
        <v>34</v>
      </c>
      <c r="C287" s="45"/>
      <c r="D287" s="594" t="s">
        <v>50</v>
      </c>
      <c r="E287" s="594" t="s">
        <v>13</v>
      </c>
      <c r="F287" s="597" t="s">
        <v>48</v>
      </c>
      <c r="G287" s="597"/>
      <c r="H287" s="613"/>
      <c r="I287" s="600" t="s">
        <v>448</v>
      </c>
      <c r="J287" s="603" t="s">
        <v>273</v>
      </c>
      <c r="K287" s="535"/>
      <c r="L287" s="536"/>
      <c r="M287" s="642" t="s">
        <v>18</v>
      </c>
      <c r="N287" s="643"/>
      <c r="O287" s="643"/>
      <c r="P287" s="643"/>
      <c r="Q287" s="643"/>
      <c r="R287" s="644"/>
      <c r="S287" s="645"/>
      <c r="T287" s="623"/>
      <c r="U287" s="624"/>
      <c r="V287" s="624"/>
      <c r="W287" s="624"/>
      <c r="X287" s="624"/>
      <c r="Y287" s="625"/>
      <c r="AB287" s="281">
        <v>4</v>
      </c>
      <c r="AC287" s="281">
        <f>+IF(H287="●",3,1)</f>
        <v>1</v>
      </c>
      <c r="AD287" s="281"/>
      <c r="AE287" s="1" t="str">
        <f t="shared" si="24"/>
        <v>●</v>
      </c>
      <c r="AF287" s="1">
        <f t="shared" si="25"/>
        <v>0</v>
      </c>
      <c r="AG287" s="1">
        <f t="shared" si="26"/>
        <v>0</v>
      </c>
      <c r="AI287" s="4">
        <f t="shared" si="27"/>
        <v>0</v>
      </c>
      <c r="AJ287" s="4">
        <f t="shared" si="28"/>
        <v>0</v>
      </c>
    </row>
    <row r="288" spans="1:36" ht="60" customHeight="1" x14ac:dyDescent="0.25">
      <c r="A288" s="772"/>
      <c r="B288" s="592"/>
      <c r="C288" s="45"/>
      <c r="D288" s="595"/>
      <c r="E288" s="595"/>
      <c r="F288" s="598"/>
      <c r="G288" s="598"/>
      <c r="H288" s="614"/>
      <c r="I288" s="601"/>
      <c r="J288" s="604"/>
      <c r="K288" s="537"/>
      <c r="L288" s="538"/>
      <c r="M288" s="648"/>
      <c r="N288" s="581"/>
      <c r="O288" s="581"/>
      <c r="P288" s="581"/>
      <c r="Q288" s="581"/>
      <c r="R288" s="582"/>
      <c r="S288" s="646"/>
      <c r="T288" s="626"/>
      <c r="U288" s="627"/>
      <c r="V288" s="627"/>
      <c r="W288" s="627"/>
      <c r="X288" s="627"/>
      <c r="Y288" s="628"/>
      <c r="AB288" s="281">
        <v>4</v>
      </c>
      <c r="AC288" s="281">
        <f>+AC287</f>
        <v>1</v>
      </c>
      <c r="AD288" s="281"/>
      <c r="AE288" s="1">
        <f t="shared" si="24"/>
        <v>0</v>
      </c>
      <c r="AF288" s="1">
        <f t="shared" si="25"/>
        <v>0</v>
      </c>
      <c r="AG288" s="1">
        <f t="shared" si="26"/>
        <v>0</v>
      </c>
      <c r="AI288" s="4">
        <f t="shared" si="27"/>
        <v>0</v>
      </c>
      <c r="AJ288" s="4">
        <f t="shared" si="28"/>
        <v>0</v>
      </c>
    </row>
    <row r="289" spans="1:36" ht="29.45" customHeight="1" x14ac:dyDescent="0.25">
      <c r="A289" s="772"/>
      <c r="B289" s="592"/>
      <c r="C289" s="45"/>
      <c r="D289" s="595"/>
      <c r="E289" s="595"/>
      <c r="F289" s="598"/>
      <c r="G289" s="598"/>
      <c r="H289" s="614"/>
      <c r="I289" s="601"/>
      <c r="J289" s="611" t="s">
        <v>274</v>
      </c>
      <c r="K289" s="537"/>
      <c r="L289" s="538"/>
      <c r="M289" s="649"/>
      <c r="N289" s="584"/>
      <c r="O289" s="584"/>
      <c r="P289" s="584"/>
      <c r="Q289" s="584"/>
      <c r="R289" s="585"/>
      <c r="S289" s="646"/>
      <c r="T289" s="626"/>
      <c r="U289" s="627"/>
      <c r="V289" s="627"/>
      <c r="W289" s="627"/>
      <c r="X289" s="627"/>
      <c r="Y289" s="628"/>
      <c r="AB289" s="281">
        <v>4</v>
      </c>
      <c r="AC289" s="281">
        <f>+AC288</f>
        <v>1</v>
      </c>
      <c r="AD289" s="281"/>
      <c r="AE289" s="1">
        <f t="shared" si="24"/>
        <v>0</v>
      </c>
      <c r="AF289" s="1">
        <f t="shared" si="25"/>
        <v>0</v>
      </c>
      <c r="AG289" s="1">
        <f t="shared" si="26"/>
        <v>0</v>
      </c>
      <c r="AI289" s="4">
        <f t="shared" si="27"/>
        <v>0</v>
      </c>
      <c r="AJ289" s="4">
        <f t="shared" si="28"/>
        <v>0</v>
      </c>
    </row>
    <row r="290" spans="1:36" ht="99.6" customHeight="1" x14ac:dyDescent="0.25">
      <c r="A290" s="772"/>
      <c r="B290" s="638"/>
      <c r="C290" s="45"/>
      <c r="D290" s="675"/>
      <c r="E290" s="675"/>
      <c r="F290" s="662"/>
      <c r="G290" s="662"/>
      <c r="H290" s="687"/>
      <c r="I290" s="641"/>
      <c r="J290" s="653"/>
      <c r="K290" s="539"/>
      <c r="L290" s="540"/>
      <c r="M290" s="650"/>
      <c r="N290" s="651"/>
      <c r="O290" s="651"/>
      <c r="P290" s="651"/>
      <c r="Q290" s="651"/>
      <c r="R290" s="652"/>
      <c r="S290" s="647"/>
      <c r="T290" s="629"/>
      <c r="U290" s="630"/>
      <c r="V290" s="630"/>
      <c r="W290" s="630"/>
      <c r="X290" s="630"/>
      <c r="Y290" s="631"/>
      <c r="AB290" s="281">
        <v>4</v>
      </c>
      <c r="AC290" s="281">
        <f>+AC289</f>
        <v>1</v>
      </c>
      <c r="AD290" s="281"/>
      <c r="AE290" s="1">
        <f t="shared" si="24"/>
        <v>0</v>
      </c>
      <c r="AF290" s="1">
        <f t="shared" si="25"/>
        <v>0</v>
      </c>
      <c r="AG290" s="1">
        <f t="shared" si="26"/>
        <v>0</v>
      </c>
      <c r="AI290" s="4">
        <f t="shared" si="27"/>
        <v>0</v>
      </c>
      <c r="AJ290" s="4">
        <f t="shared" si="28"/>
        <v>0</v>
      </c>
    </row>
    <row r="291" spans="1:36" ht="40.9" customHeight="1" x14ac:dyDescent="0.25">
      <c r="A291" s="772"/>
      <c r="B291" s="591">
        <f>B287+1</f>
        <v>35</v>
      </c>
      <c r="C291" s="45"/>
      <c r="D291" s="594" t="s">
        <v>50</v>
      </c>
      <c r="E291" s="594" t="s">
        <v>499</v>
      </c>
      <c r="F291" s="597"/>
      <c r="G291" s="597" t="s">
        <v>48</v>
      </c>
      <c r="H291" s="613"/>
      <c r="I291" s="616" t="s">
        <v>449</v>
      </c>
      <c r="J291" s="603" t="s">
        <v>275</v>
      </c>
      <c r="K291" s="535"/>
      <c r="L291" s="536"/>
      <c r="M291" s="526" t="s">
        <v>276</v>
      </c>
      <c r="N291" s="527"/>
      <c r="O291" s="527"/>
      <c r="P291" s="527"/>
      <c r="Q291" s="527"/>
      <c r="R291" s="529"/>
      <c r="S291" s="503"/>
      <c r="T291" s="623"/>
      <c r="U291" s="624"/>
      <c r="V291" s="624"/>
      <c r="W291" s="624"/>
      <c r="X291" s="624"/>
      <c r="Y291" s="625"/>
      <c r="AA291" s="281">
        <v>2</v>
      </c>
      <c r="AB291" s="281">
        <v>4</v>
      </c>
      <c r="AC291" s="281">
        <f>+IF(H291="●",3,1)</f>
        <v>1</v>
      </c>
      <c r="AD291" s="281"/>
      <c r="AE291" s="1">
        <f t="shared" si="24"/>
        <v>0</v>
      </c>
      <c r="AF291" s="1" t="str">
        <f t="shared" si="25"/>
        <v>●</v>
      </c>
      <c r="AG291" s="1">
        <f t="shared" si="26"/>
        <v>0</v>
      </c>
      <c r="AI291" s="4">
        <f t="shared" si="27"/>
        <v>0</v>
      </c>
      <c r="AJ291" s="4">
        <f t="shared" si="28"/>
        <v>0</v>
      </c>
    </row>
    <row r="292" spans="1:36" ht="39.6" customHeight="1" x14ac:dyDescent="0.25">
      <c r="A292" s="772"/>
      <c r="B292" s="592"/>
      <c r="C292" s="45"/>
      <c r="D292" s="595"/>
      <c r="E292" s="595"/>
      <c r="F292" s="598"/>
      <c r="G292" s="598"/>
      <c r="H292" s="614"/>
      <c r="I292" s="617"/>
      <c r="J292" s="604"/>
      <c r="K292" s="537"/>
      <c r="L292" s="538"/>
      <c r="M292" s="663"/>
      <c r="N292" s="581"/>
      <c r="O292" s="581"/>
      <c r="P292" s="581"/>
      <c r="Q292" s="581"/>
      <c r="R292" s="582"/>
      <c r="S292" s="504"/>
      <c r="T292" s="626"/>
      <c r="U292" s="627"/>
      <c r="V292" s="627"/>
      <c r="W292" s="627"/>
      <c r="X292" s="627"/>
      <c r="Y292" s="628"/>
      <c r="AA292" s="281">
        <v>2</v>
      </c>
      <c r="AB292" s="281">
        <v>4</v>
      </c>
      <c r="AC292" s="281">
        <f>+AC291</f>
        <v>1</v>
      </c>
      <c r="AD292" s="281"/>
      <c r="AE292" s="1">
        <f t="shared" si="24"/>
        <v>0</v>
      </c>
      <c r="AF292" s="1">
        <f t="shared" si="25"/>
        <v>0</v>
      </c>
      <c r="AG292" s="1">
        <f t="shared" si="26"/>
        <v>0</v>
      </c>
      <c r="AI292" s="4">
        <f t="shared" si="27"/>
        <v>0</v>
      </c>
      <c r="AJ292" s="4">
        <f t="shared" si="28"/>
        <v>0</v>
      </c>
    </row>
    <row r="293" spans="1:36" ht="32.450000000000003" customHeight="1" x14ac:dyDescent="0.25">
      <c r="A293" s="772"/>
      <c r="B293" s="592"/>
      <c r="C293" s="45"/>
      <c r="D293" s="595"/>
      <c r="E293" s="595"/>
      <c r="F293" s="598"/>
      <c r="G293" s="598"/>
      <c r="H293" s="614"/>
      <c r="I293" s="617"/>
      <c r="J293" s="611" t="s">
        <v>277</v>
      </c>
      <c r="K293" s="537"/>
      <c r="L293" s="538"/>
      <c r="M293" s="664"/>
      <c r="N293" s="584"/>
      <c r="O293" s="584"/>
      <c r="P293" s="584"/>
      <c r="Q293" s="584"/>
      <c r="R293" s="585"/>
      <c r="S293" s="504"/>
      <c r="T293" s="626"/>
      <c r="U293" s="627"/>
      <c r="V293" s="627"/>
      <c r="W293" s="627"/>
      <c r="X293" s="627"/>
      <c r="Y293" s="628"/>
      <c r="AA293" s="281">
        <v>2</v>
      </c>
      <c r="AB293" s="281">
        <v>4</v>
      </c>
      <c r="AC293" s="281">
        <f>+AC292</f>
        <v>1</v>
      </c>
      <c r="AD293" s="281"/>
      <c r="AE293" s="1">
        <f t="shared" si="24"/>
        <v>0</v>
      </c>
      <c r="AF293" s="1">
        <f t="shared" si="25"/>
        <v>0</v>
      </c>
      <c r="AG293" s="1">
        <f t="shared" si="26"/>
        <v>0</v>
      </c>
      <c r="AI293" s="4">
        <f t="shared" si="27"/>
        <v>0</v>
      </c>
      <c r="AJ293" s="4">
        <f t="shared" si="28"/>
        <v>0</v>
      </c>
    </row>
    <row r="294" spans="1:36" ht="54" customHeight="1" thickBot="1" x14ac:dyDescent="0.3">
      <c r="A294" s="772"/>
      <c r="B294" s="593"/>
      <c r="C294" s="60"/>
      <c r="D294" s="596"/>
      <c r="E294" s="596"/>
      <c r="F294" s="599"/>
      <c r="G294" s="599"/>
      <c r="H294" s="615"/>
      <c r="I294" s="795"/>
      <c r="J294" s="590"/>
      <c r="K294" s="558"/>
      <c r="L294" s="559"/>
      <c r="M294" s="586"/>
      <c r="N294" s="587"/>
      <c r="O294" s="587"/>
      <c r="P294" s="587"/>
      <c r="Q294" s="587"/>
      <c r="R294" s="588"/>
      <c r="S294" s="608"/>
      <c r="T294" s="684"/>
      <c r="U294" s="685"/>
      <c r="V294" s="685"/>
      <c r="W294" s="685"/>
      <c r="X294" s="685"/>
      <c r="Y294" s="686"/>
      <c r="AA294" s="281">
        <v>2</v>
      </c>
      <c r="AB294" s="281">
        <v>4</v>
      </c>
      <c r="AC294" s="281">
        <f>+AC293</f>
        <v>1</v>
      </c>
      <c r="AD294" s="281"/>
      <c r="AE294" s="1">
        <f t="shared" si="24"/>
        <v>0</v>
      </c>
      <c r="AF294" s="1">
        <f t="shared" si="25"/>
        <v>0</v>
      </c>
      <c r="AG294" s="1">
        <f t="shared" si="26"/>
        <v>0</v>
      </c>
      <c r="AI294" s="4">
        <f t="shared" si="27"/>
        <v>0</v>
      </c>
      <c r="AJ294" s="4">
        <f t="shared" si="28"/>
        <v>0</v>
      </c>
    </row>
    <row r="295" spans="1:36" s="215" customFormat="1" ht="10.15" customHeight="1" thickBot="1" x14ac:dyDescent="0.3">
      <c r="A295" s="241"/>
      <c r="B295" s="217"/>
      <c r="C295" s="244"/>
      <c r="D295" s="218"/>
      <c r="E295" s="218"/>
      <c r="F295" s="218"/>
      <c r="G295" s="218"/>
      <c r="H295" s="218"/>
      <c r="I295" s="238"/>
      <c r="J295" s="222"/>
      <c r="K295" s="226"/>
      <c r="L295" s="223"/>
      <c r="M295" s="224"/>
      <c r="N295" s="224"/>
      <c r="O295" s="224"/>
      <c r="P295" s="224"/>
      <c r="Q295" s="224"/>
      <c r="R295" s="224"/>
      <c r="S295" s="223"/>
      <c r="T295" s="222"/>
      <c r="U295" s="222"/>
      <c r="V295" s="222"/>
      <c r="W295" s="222"/>
      <c r="X295" s="222"/>
      <c r="Y295" s="222"/>
      <c r="AA295" s="281"/>
      <c r="AB295" s="281">
        <v>1</v>
      </c>
      <c r="AC295" s="281">
        <v>1</v>
      </c>
      <c r="AD295" s="281"/>
      <c r="AE295" s="215">
        <f t="shared" si="24"/>
        <v>0</v>
      </c>
      <c r="AF295" s="215">
        <f t="shared" si="25"/>
        <v>0</v>
      </c>
      <c r="AG295" s="215">
        <f t="shared" si="26"/>
        <v>0</v>
      </c>
      <c r="AI295" s="206">
        <f t="shared" si="27"/>
        <v>0</v>
      </c>
      <c r="AJ295" s="206">
        <f t="shared" si="28"/>
        <v>0</v>
      </c>
    </row>
    <row r="296" spans="1:36" s="17" customFormat="1" ht="25.9" customHeight="1" thickBot="1" x14ac:dyDescent="0.3">
      <c r="A296" s="16"/>
      <c r="B296" s="654" t="s">
        <v>85</v>
      </c>
      <c r="C296" s="655"/>
      <c r="D296" s="655"/>
      <c r="E296" s="655"/>
      <c r="F296" s="655"/>
      <c r="G296" s="655"/>
      <c r="H296" s="655"/>
      <c r="I296" s="655"/>
      <c r="J296" s="655"/>
      <c r="K296" s="656"/>
      <c r="L296" s="655"/>
      <c r="M296" s="655"/>
      <c r="N296" s="655"/>
      <c r="O296" s="655"/>
      <c r="P296" s="655"/>
      <c r="Q296" s="655"/>
      <c r="R296" s="655"/>
      <c r="S296" s="655"/>
      <c r="T296" s="655"/>
      <c r="U296" s="655"/>
      <c r="V296" s="655"/>
      <c r="W296" s="655"/>
      <c r="X296" s="655"/>
      <c r="Y296" s="657"/>
      <c r="AA296" s="282"/>
      <c r="AB296" s="282">
        <v>1</v>
      </c>
      <c r="AC296" s="281">
        <v>1</v>
      </c>
      <c r="AD296" s="281"/>
      <c r="AE296" s="1">
        <f t="shared" si="24"/>
        <v>0</v>
      </c>
      <c r="AF296" s="1">
        <f t="shared" si="25"/>
        <v>0</v>
      </c>
      <c r="AG296" s="1">
        <f t="shared" si="26"/>
        <v>0</v>
      </c>
      <c r="AI296" s="4">
        <f t="shared" si="27"/>
        <v>0</v>
      </c>
      <c r="AJ296" s="4">
        <f t="shared" si="28"/>
        <v>0</v>
      </c>
    </row>
    <row r="297" spans="1:36" s="17" customFormat="1" ht="25.9" customHeight="1" thickBot="1" x14ac:dyDescent="0.3">
      <c r="A297" s="16"/>
      <c r="B297" s="575" t="s">
        <v>68</v>
      </c>
      <c r="C297" s="576"/>
      <c r="D297" s="576"/>
      <c r="E297" s="576"/>
      <c r="F297" s="576"/>
      <c r="G297" s="576"/>
      <c r="H297" s="576"/>
      <c r="I297" s="576"/>
      <c r="J297" s="576"/>
      <c r="K297" s="640"/>
      <c r="L297" s="576"/>
      <c r="M297" s="576"/>
      <c r="N297" s="576"/>
      <c r="O297" s="576"/>
      <c r="P297" s="576"/>
      <c r="Q297" s="576"/>
      <c r="R297" s="576"/>
      <c r="S297" s="576"/>
      <c r="T297" s="576"/>
      <c r="U297" s="576"/>
      <c r="V297" s="576"/>
      <c r="W297" s="576"/>
      <c r="X297" s="576"/>
      <c r="Y297" s="519"/>
      <c r="AA297" s="282"/>
      <c r="AB297" s="282">
        <v>1</v>
      </c>
      <c r="AC297" s="281">
        <v>1</v>
      </c>
      <c r="AD297" s="281"/>
      <c r="AE297" s="1">
        <f t="shared" si="24"/>
        <v>0</v>
      </c>
      <c r="AF297" s="1">
        <f t="shared" si="25"/>
        <v>0</v>
      </c>
      <c r="AG297" s="1">
        <f t="shared" si="26"/>
        <v>0</v>
      </c>
      <c r="AI297" s="4">
        <f t="shared" si="27"/>
        <v>0</v>
      </c>
      <c r="AJ297" s="4">
        <f t="shared" si="28"/>
        <v>0</v>
      </c>
    </row>
    <row r="298" spans="1:36" ht="25.9" customHeight="1" x14ac:dyDescent="0.25">
      <c r="A298" s="772"/>
      <c r="B298" s="2"/>
      <c r="C298" s="658" t="s">
        <v>278</v>
      </c>
      <c r="D298" s="659"/>
      <c r="E298" s="659"/>
      <c r="F298" s="659"/>
      <c r="G298" s="659"/>
      <c r="H298" s="659"/>
      <c r="I298" s="659"/>
      <c r="J298" s="659"/>
      <c r="K298" s="660"/>
      <c r="L298" s="659"/>
      <c r="M298" s="659"/>
      <c r="N298" s="659"/>
      <c r="O298" s="659"/>
      <c r="P298" s="659"/>
      <c r="Q298" s="659"/>
      <c r="R298" s="659"/>
      <c r="S298" s="659"/>
      <c r="T298" s="659"/>
      <c r="U298" s="659"/>
      <c r="V298" s="659"/>
      <c r="W298" s="659"/>
      <c r="X298" s="659"/>
      <c r="Y298" s="661"/>
      <c r="AB298" s="281">
        <v>1</v>
      </c>
      <c r="AC298" s="281">
        <v>1</v>
      </c>
      <c r="AD298" s="281"/>
      <c r="AE298" s="1">
        <f t="shared" si="24"/>
        <v>0</v>
      </c>
      <c r="AF298" s="1">
        <f t="shared" si="25"/>
        <v>0</v>
      </c>
      <c r="AG298" s="1">
        <f t="shared" si="26"/>
        <v>0</v>
      </c>
      <c r="AI298" s="4">
        <f t="shared" si="27"/>
        <v>0</v>
      </c>
      <c r="AJ298" s="4">
        <f t="shared" si="28"/>
        <v>0</v>
      </c>
    </row>
    <row r="299" spans="1:36" ht="40.9" customHeight="1" x14ac:dyDescent="0.25">
      <c r="A299" s="772"/>
      <c r="B299" s="591">
        <f>+B291+1</f>
        <v>36</v>
      </c>
      <c r="C299" s="46"/>
      <c r="D299" s="594" t="s">
        <v>50</v>
      </c>
      <c r="E299" s="594" t="s">
        <v>13</v>
      </c>
      <c r="F299" s="597" t="s">
        <v>54</v>
      </c>
      <c r="G299" s="597" t="s">
        <v>54</v>
      </c>
      <c r="H299" s="613"/>
      <c r="I299" s="600" t="s">
        <v>450</v>
      </c>
      <c r="J299" s="702"/>
      <c r="K299" s="535"/>
      <c r="L299" s="536"/>
      <c r="M299" s="605" t="s">
        <v>279</v>
      </c>
      <c r="N299" s="606"/>
      <c r="O299" s="606"/>
      <c r="P299" s="606"/>
      <c r="Q299" s="606"/>
      <c r="R299" s="607"/>
      <c r="S299" s="503"/>
      <c r="T299" s="506"/>
      <c r="U299" s="507"/>
      <c r="V299" s="507"/>
      <c r="W299" s="507"/>
      <c r="X299" s="507"/>
      <c r="Y299" s="508"/>
      <c r="AB299" s="281">
        <v>4</v>
      </c>
      <c r="AC299" s="281">
        <f>+IF(H299="●",3,1)</f>
        <v>1</v>
      </c>
      <c r="AD299" s="281"/>
      <c r="AE299" s="1" t="str">
        <f t="shared" si="24"/>
        <v>―</v>
      </c>
      <c r="AF299" s="1" t="str">
        <f t="shared" si="25"/>
        <v>―</v>
      </c>
      <c r="AG299" s="1">
        <f t="shared" si="26"/>
        <v>0</v>
      </c>
      <c r="AI299" s="4">
        <f t="shared" si="27"/>
        <v>0</v>
      </c>
      <c r="AJ299" s="4">
        <f t="shared" si="28"/>
        <v>0</v>
      </c>
    </row>
    <row r="300" spans="1:36" ht="22.15" customHeight="1" x14ac:dyDescent="0.25">
      <c r="A300" s="772"/>
      <c r="B300" s="592"/>
      <c r="C300" s="46"/>
      <c r="D300" s="595"/>
      <c r="E300" s="595"/>
      <c r="F300" s="598"/>
      <c r="G300" s="598"/>
      <c r="H300" s="614"/>
      <c r="I300" s="601"/>
      <c r="J300" s="703"/>
      <c r="K300" s="537"/>
      <c r="L300" s="538"/>
      <c r="M300" s="665" t="s">
        <v>385</v>
      </c>
      <c r="N300" s="666"/>
      <c r="O300" s="666"/>
      <c r="P300" s="666"/>
      <c r="Q300" s="666"/>
      <c r="R300" s="667"/>
      <c r="S300" s="504"/>
      <c r="T300" s="509"/>
      <c r="U300" s="510"/>
      <c r="V300" s="510"/>
      <c r="W300" s="510"/>
      <c r="X300" s="510"/>
      <c r="Y300" s="511"/>
      <c r="AB300" s="281">
        <v>4</v>
      </c>
      <c r="AC300" s="281">
        <f>+AC299</f>
        <v>1</v>
      </c>
      <c r="AD300" s="281"/>
      <c r="AE300" s="1">
        <f t="shared" si="24"/>
        <v>0</v>
      </c>
      <c r="AF300" s="1">
        <f t="shared" si="25"/>
        <v>0</v>
      </c>
      <c r="AG300" s="1">
        <f t="shared" si="26"/>
        <v>0</v>
      </c>
      <c r="AI300" s="4">
        <f t="shared" si="27"/>
        <v>0</v>
      </c>
      <c r="AJ300" s="4">
        <f t="shared" si="28"/>
        <v>0</v>
      </c>
    </row>
    <row r="301" spans="1:36" ht="96" customHeight="1" x14ac:dyDescent="0.25">
      <c r="A301" s="772"/>
      <c r="B301" s="592"/>
      <c r="C301" s="46"/>
      <c r="D301" s="595"/>
      <c r="E301" s="595"/>
      <c r="F301" s="598"/>
      <c r="G301" s="598"/>
      <c r="H301" s="614"/>
      <c r="I301" s="601"/>
      <c r="J301" s="611" t="s">
        <v>331</v>
      </c>
      <c r="K301" s="537"/>
      <c r="L301" s="538"/>
      <c r="M301" s="668"/>
      <c r="N301" s="669"/>
      <c r="O301" s="669"/>
      <c r="P301" s="669"/>
      <c r="Q301" s="669"/>
      <c r="R301" s="670"/>
      <c r="S301" s="504"/>
      <c r="T301" s="509"/>
      <c r="U301" s="510"/>
      <c r="V301" s="510"/>
      <c r="W301" s="510"/>
      <c r="X301" s="510"/>
      <c r="Y301" s="511"/>
      <c r="AB301" s="281">
        <v>4</v>
      </c>
      <c r="AC301" s="281">
        <f>+AC300</f>
        <v>1</v>
      </c>
      <c r="AD301" s="281"/>
      <c r="AE301" s="1">
        <f t="shared" si="24"/>
        <v>0</v>
      </c>
      <c r="AF301" s="1">
        <f t="shared" si="25"/>
        <v>0</v>
      </c>
      <c r="AG301" s="1">
        <f t="shared" si="26"/>
        <v>0</v>
      </c>
      <c r="AI301" s="4">
        <f t="shared" si="27"/>
        <v>0</v>
      </c>
      <c r="AJ301" s="4">
        <f t="shared" si="28"/>
        <v>0</v>
      </c>
    </row>
    <row r="302" spans="1:36" ht="165" customHeight="1" x14ac:dyDescent="0.25">
      <c r="A302" s="772"/>
      <c r="B302" s="638"/>
      <c r="C302" s="46"/>
      <c r="D302" s="675"/>
      <c r="E302" s="675"/>
      <c r="F302" s="662"/>
      <c r="G302" s="662"/>
      <c r="H302" s="687"/>
      <c r="I302" s="641"/>
      <c r="J302" s="619"/>
      <c r="K302" s="539"/>
      <c r="L302" s="540"/>
      <c r="M302" s="671"/>
      <c r="N302" s="672"/>
      <c r="O302" s="672"/>
      <c r="P302" s="672"/>
      <c r="Q302" s="672"/>
      <c r="R302" s="673"/>
      <c r="S302" s="505"/>
      <c r="T302" s="512"/>
      <c r="U302" s="513"/>
      <c r="V302" s="513"/>
      <c r="W302" s="513"/>
      <c r="X302" s="513"/>
      <c r="Y302" s="514"/>
      <c r="AB302" s="281">
        <v>4</v>
      </c>
      <c r="AC302" s="281">
        <f>+AC301</f>
        <v>1</v>
      </c>
      <c r="AD302" s="281"/>
      <c r="AE302" s="1">
        <f t="shared" si="24"/>
        <v>0</v>
      </c>
      <c r="AF302" s="1">
        <f t="shared" si="25"/>
        <v>0</v>
      </c>
      <c r="AG302" s="1">
        <f t="shared" si="26"/>
        <v>0</v>
      </c>
      <c r="AI302" s="4">
        <f t="shared" si="27"/>
        <v>0</v>
      </c>
      <c r="AJ302" s="4">
        <f t="shared" si="28"/>
        <v>0</v>
      </c>
    </row>
    <row r="303" spans="1:36" ht="40.9" customHeight="1" x14ac:dyDescent="0.25">
      <c r="A303" s="772"/>
      <c r="B303" s="591">
        <f>+B299+1</f>
        <v>37</v>
      </c>
      <c r="C303" s="46"/>
      <c r="D303" s="594" t="s">
        <v>50</v>
      </c>
      <c r="E303" s="594" t="s">
        <v>15</v>
      </c>
      <c r="F303" s="597" t="s">
        <v>48</v>
      </c>
      <c r="G303" s="597"/>
      <c r="H303" s="613"/>
      <c r="I303" s="600" t="s">
        <v>451</v>
      </c>
      <c r="J303" s="603" t="s">
        <v>522</v>
      </c>
      <c r="K303" s="535"/>
      <c r="L303" s="536"/>
      <c r="M303" s="526" t="s">
        <v>280</v>
      </c>
      <c r="N303" s="527"/>
      <c r="O303" s="527"/>
      <c r="P303" s="527"/>
      <c r="Q303" s="527"/>
      <c r="R303" s="529"/>
      <c r="S303" s="645"/>
      <c r="T303" s="623"/>
      <c r="U303" s="624"/>
      <c r="V303" s="624"/>
      <c r="W303" s="624"/>
      <c r="X303" s="624"/>
      <c r="Y303" s="625"/>
      <c r="AB303" s="281">
        <v>4</v>
      </c>
      <c r="AC303" s="281">
        <f>+IF(H303="●",3,1)</f>
        <v>1</v>
      </c>
      <c r="AD303" s="281"/>
      <c r="AE303" s="1" t="str">
        <f t="shared" si="24"/>
        <v>●</v>
      </c>
      <c r="AF303" s="1">
        <f t="shared" si="25"/>
        <v>0</v>
      </c>
      <c r="AG303" s="1">
        <f t="shared" si="26"/>
        <v>0</v>
      </c>
      <c r="AI303" s="4">
        <f t="shared" si="27"/>
        <v>0</v>
      </c>
      <c r="AJ303" s="4">
        <f t="shared" si="28"/>
        <v>0</v>
      </c>
    </row>
    <row r="304" spans="1:36" ht="58.9" customHeight="1" x14ac:dyDescent="0.25">
      <c r="A304" s="772"/>
      <c r="B304" s="592"/>
      <c r="C304" s="46"/>
      <c r="D304" s="595"/>
      <c r="E304" s="595"/>
      <c r="F304" s="598"/>
      <c r="G304" s="598"/>
      <c r="H304" s="614"/>
      <c r="I304" s="601"/>
      <c r="J304" s="604"/>
      <c r="K304" s="537"/>
      <c r="L304" s="538"/>
      <c r="M304" s="789" t="s">
        <v>386</v>
      </c>
      <c r="N304" s="802"/>
      <c r="O304" s="802"/>
      <c r="P304" s="802"/>
      <c r="Q304" s="802"/>
      <c r="R304" s="803"/>
      <c r="S304" s="646"/>
      <c r="T304" s="626"/>
      <c r="U304" s="627"/>
      <c r="V304" s="627"/>
      <c r="W304" s="627"/>
      <c r="X304" s="627"/>
      <c r="Y304" s="628"/>
      <c r="AB304" s="281">
        <v>4</v>
      </c>
      <c r="AC304" s="281">
        <f>+AC303</f>
        <v>1</v>
      </c>
      <c r="AD304" s="281"/>
      <c r="AE304" s="1">
        <f t="shared" si="24"/>
        <v>0</v>
      </c>
      <c r="AF304" s="1">
        <f t="shared" si="25"/>
        <v>0</v>
      </c>
      <c r="AG304" s="1">
        <f t="shared" si="26"/>
        <v>0</v>
      </c>
      <c r="AI304" s="4">
        <f t="shared" si="27"/>
        <v>0</v>
      </c>
      <c r="AJ304" s="4">
        <f t="shared" si="28"/>
        <v>0</v>
      </c>
    </row>
    <row r="305" spans="1:36" ht="34.9" customHeight="1" x14ac:dyDescent="0.25">
      <c r="A305" s="772"/>
      <c r="B305" s="592"/>
      <c r="C305" s="46"/>
      <c r="D305" s="595"/>
      <c r="E305" s="595"/>
      <c r="F305" s="598"/>
      <c r="G305" s="598"/>
      <c r="H305" s="614"/>
      <c r="I305" s="601"/>
      <c r="J305" s="589" t="s">
        <v>281</v>
      </c>
      <c r="K305" s="537"/>
      <c r="L305" s="538"/>
      <c r="M305" s="790"/>
      <c r="N305" s="804"/>
      <c r="O305" s="804"/>
      <c r="P305" s="804"/>
      <c r="Q305" s="804"/>
      <c r="R305" s="805"/>
      <c r="S305" s="646"/>
      <c r="T305" s="626"/>
      <c r="U305" s="627"/>
      <c r="V305" s="627"/>
      <c r="W305" s="627"/>
      <c r="X305" s="627"/>
      <c r="Y305" s="628"/>
      <c r="AB305" s="281">
        <v>4</v>
      </c>
      <c r="AC305" s="281">
        <f>+AC304</f>
        <v>1</v>
      </c>
      <c r="AD305" s="281"/>
      <c r="AE305" s="1">
        <f t="shared" si="24"/>
        <v>0</v>
      </c>
      <c r="AF305" s="1">
        <f t="shared" si="25"/>
        <v>0</v>
      </c>
      <c r="AG305" s="1">
        <f t="shared" si="26"/>
        <v>0</v>
      </c>
      <c r="AI305" s="4">
        <f t="shared" si="27"/>
        <v>0</v>
      </c>
      <c r="AJ305" s="4">
        <f t="shared" si="28"/>
        <v>0</v>
      </c>
    </row>
    <row r="306" spans="1:36" ht="171" customHeight="1" x14ac:dyDescent="0.25">
      <c r="A306" s="772"/>
      <c r="B306" s="638"/>
      <c r="C306" s="46"/>
      <c r="D306" s="768"/>
      <c r="E306" s="768"/>
      <c r="F306" s="706"/>
      <c r="G306" s="706"/>
      <c r="H306" s="687"/>
      <c r="I306" s="683"/>
      <c r="J306" s="653"/>
      <c r="K306" s="539"/>
      <c r="L306" s="540"/>
      <c r="M306" s="806"/>
      <c r="N306" s="807"/>
      <c r="O306" s="807"/>
      <c r="P306" s="807"/>
      <c r="Q306" s="807"/>
      <c r="R306" s="808"/>
      <c r="S306" s="801"/>
      <c r="T306" s="629"/>
      <c r="U306" s="630"/>
      <c r="V306" s="630"/>
      <c r="W306" s="630"/>
      <c r="X306" s="630"/>
      <c r="Y306" s="631"/>
      <c r="AB306" s="281">
        <v>4</v>
      </c>
      <c r="AC306" s="281">
        <f>+AC305</f>
        <v>1</v>
      </c>
      <c r="AD306" s="281"/>
      <c r="AE306" s="1">
        <f t="shared" si="24"/>
        <v>0</v>
      </c>
      <c r="AF306" s="1">
        <f t="shared" si="25"/>
        <v>0</v>
      </c>
      <c r="AG306" s="1">
        <f t="shared" si="26"/>
        <v>0</v>
      </c>
      <c r="AI306" s="4">
        <f t="shared" si="27"/>
        <v>0</v>
      </c>
      <c r="AJ306" s="4">
        <f t="shared" si="28"/>
        <v>0</v>
      </c>
    </row>
    <row r="307" spans="1:36" ht="25.9" customHeight="1" x14ac:dyDescent="0.25">
      <c r="A307" s="772"/>
      <c r="B307" s="591">
        <f>+B303+1</f>
        <v>38</v>
      </c>
      <c r="C307" s="791"/>
      <c r="D307" s="594" t="s">
        <v>50</v>
      </c>
      <c r="E307" s="594" t="s">
        <v>498</v>
      </c>
      <c r="F307" s="597" t="s">
        <v>48</v>
      </c>
      <c r="G307" s="597"/>
      <c r="H307" s="613"/>
      <c r="I307" s="616" t="s">
        <v>452</v>
      </c>
      <c r="J307" s="603" t="s">
        <v>368</v>
      </c>
      <c r="K307" s="535"/>
      <c r="L307" s="536"/>
      <c r="M307" s="605" t="s">
        <v>102</v>
      </c>
      <c r="N307" s="606"/>
      <c r="O307" s="606"/>
      <c r="P307" s="606"/>
      <c r="Q307" s="606"/>
      <c r="R307" s="607"/>
      <c r="S307" s="645"/>
      <c r="T307" s="506"/>
      <c r="U307" s="507"/>
      <c r="V307" s="507"/>
      <c r="W307" s="507"/>
      <c r="X307" s="507"/>
      <c r="Y307" s="508"/>
      <c r="AB307" s="281">
        <v>4</v>
      </c>
      <c r="AC307" s="281">
        <f>+IF(H307="●",3,1)</f>
        <v>1</v>
      </c>
      <c r="AD307" s="281"/>
      <c r="AE307" s="1" t="str">
        <f t="shared" si="24"/>
        <v>●</v>
      </c>
      <c r="AF307" s="1">
        <f t="shared" si="25"/>
        <v>0</v>
      </c>
      <c r="AG307" s="1">
        <f t="shared" si="26"/>
        <v>0</v>
      </c>
      <c r="AI307" s="4">
        <f t="shared" si="27"/>
        <v>0</v>
      </c>
      <c r="AJ307" s="4">
        <f t="shared" si="28"/>
        <v>0</v>
      </c>
    </row>
    <row r="308" spans="1:36" ht="30" customHeight="1" x14ac:dyDescent="0.25">
      <c r="A308" s="772"/>
      <c r="B308" s="592"/>
      <c r="C308" s="791"/>
      <c r="D308" s="595"/>
      <c r="E308" s="595"/>
      <c r="F308" s="598"/>
      <c r="G308" s="598"/>
      <c r="H308" s="614"/>
      <c r="I308" s="617"/>
      <c r="J308" s="604"/>
      <c r="K308" s="537"/>
      <c r="L308" s="538"/>
      <c r="M308" s="580"/>
      <c r="N308" s="581"/>
      <c r="O308" s="581"/>
      <c r="P308" s="581"/>
      <c r="Q308" s="581"/>
      <c r="R308" s="582"/>
      <c r="S308" s="646"/>
      <c r="T308" s="509"/>
      <c r="U308" s="510"/>
      <c r="V308" s="510"/>
      <c r="W308" s="510"/>
      <c r="X308" s="510"/>
      <c r="Y308" s="511"/>
      <c r="AB308" s="281">
        <v>4</v>
      </c>
      <c r="AC308" s="281">
        <f>+AC307</f>
        <v>1</v>
      </c>
      <c r="AD308" s="281"/>
      <c r="AE308" s="1">
        <f t="shared" si="24"/>
        <v>0</v>
      </c>
      <c r="AF308" s="1">
        <f t="shared" si="25"/>
        <v>0</v>
      </c>
      <c r="AG308" s="1">
        <f t="shared" si="26"/>
        <v>0</v>
      </c>
      <c r="AI308" s="4">
        <f t="shared" si="27"/>
        <v>0</v>
      </c>
      <c r="AJ308" s="4">
        <f t="shared" si="28"/>
        <v>0</v>
      </c>
    </row>
    <row r="309" spans="1:36" ht="35.450000000000003" customHeight="1" x14ac:dyDescent="0.25">
      <c r="A309" s="772"/>
      <c r="B309" s="592"/>
      <c r="C309" s="791"/>
      <c r="D309" s="595"/>
      <c r="E309" s="595"/>
      <c r="F309" s="598"/>
      <c r="G309" s="598"/>
      <c r="H309" s="614"/>
      <c r="I309" s="617"/>
      <c r="J309" s="589" t="s">
        <v>55</v>
      </c>
      <c r="K309" s="537"/>
      <c r="L309" s="538"/>
      <c r="M309" s="583"/>
      <c r="N309" s="584"/>
      <c r="O309" s="584"/>
      <c r="P309" s="584"/>
      <c r="Q309" s="584"/>
      <c r="R309" s="585"/>
      <c r="S309" s="646"/>
      <c r="T309" s="509"/>
      <c r="U309" s="510"/>
      <c r="V309" s="510"/>
      <c r="W309" s="510"/>
      <c r="X309" s="510"/>
      <c r="Y309" s="511"/>
      <c r="AB309" s="281">
        <v>4</v>
      </c>
      <c r="AC309" s="281">
        <f>+AC308</f>
        <v>1</v>
      </c>
      <c r="AD309" s="281"/>
      <c r="AE309" s="1">
        <f t="shared" si="24"/>
        <v>0</v>
      </c>
      <c r="AF309" s="1">
        <f t="shared" si="25"/>
        <v>0</v>
      </c>
      <c r="AG309" s="1">
        <f t="shared" si="26"/>
        <v>0</v>
      </c>
      <c r="AI309" s="4">
        <f t="shared" si="27"/>
        <v>0</v>
      </c>
      <c r="AJ309" s="4">
        <f t="shared" si="28"/>
        <v>0</v>
      </c>
    </row>
    <row r="310" spans="1:36" ht="52.9" customHeight="1" x14ac:dyDescent="0.25">
      <c r="A310" s="772"/>
      <c r="B310" s="689"/>
      <c r="C310" s="791"/>
      <c r="D310" s="675"/>
      <c r="E310" s="675"/>
      <c r="F310" s="662"/>
      <c r="G310" s="662"/>
      <c r="H310" s="687"/>
      <c r="I310" s="618"/>
      <c r="J310" s="653"/>
      <c r="K310" s="539"/>
      <c r="L310" s="540"/>
      <c r="M310" s="650"/>
      <c r="N310" s="651"/>
      <c r="O310" s="651"/>
      <c r="P310" s="651"/>
      <c r="Q310" s="651"/>
      <c r="R310" s="652"/>
      <c r="S310" s="801"/>
      <c r="T310" s="512"/>
      <c r="U310" s="513"/>
      <c r="V310" s="513"/>
      <c r="W310" s="513"/>
      <c r="X310" s="513"/>
      <c r="Y310" s="514"/>
      <c r="AB310" s="281">
        <v>4</v>
      </c>
      <c r="AC310" s="281">
        <f>+AC309</f>
        <v>1</v>
      </c>
      <c r="AD310" s="281"/>
      <c r="AE310" s="1">
        <f t="shared" si="24"/>
        <v>0</v>
      </c>
      <c r="AF310" s="1">
        <f t="shared" si="25"/>
        <v>0</v>
      </c>
      <c r="AG310" s="1">
        <f t="shared" si="26"/>
        <v>0</v>
      </c>
      <c r="AI310" s="4">
        <f t="shared" si="27"/>
        <v>0</v>
      </c>
      <c r="AJ310" s="4">
        <f t="shared" si="28"/>
        <v>0</v>
      </c>
    </row>
    <row r="311" spans="1:36" ht="25.9" customHeight="1" x14ac:dyDescent="0.25">
      <c r="A311" s="772"/>
      <c r="B311" s="591">
        <f>+B307+1</f>
        <v>39</v>
      </c>
      <c r="C311" s="791"/>
      <c r="D311" s="594" t="s">
        <v>50</v>
      </c>
      <c r="E311" s="594" t="s">
        <v>499</v>
      </c>
      <c r="F311" s="597"/>
      <c r="G311" s="597" t="s">
        <v>48</v>
      </c>
      <c r="H311" s="613"/>
      <c r="I311" s="616" t="s">
        <v>136</v>
      </c>
      <c r="J311" s="603" t="s">
        <v>179</v>
      </c>
      <c r="K311" s="535"/>
      <c r="L311" s="536"/>
      <c r="M311" s="676" t="s">
        <v>282</v>
      </c>
      <c r="N311" s="677"/>
      <c r="O311" s="677"/>
      <c r="P311" s="677"/>
      <c r="Q311" s="677"/>
      <c r="R311" s="678"/>
      <c r="S311" s="645"/>
      <c r="T311" s="506"/>
      <c r="U311" s="507"/>
      <c r="V311" s="507"/>
      <c r="W311" s="507"/>
      <c r="X311" s="507"/>
      <c r="Y311" s="508"/>
      <c r="AA311" s="281">
        <v>2</v>
      </c>
      <c r="AB311" s="281">
        <v>4</v>
      </c>
      <c r="AC311" s="281">
        <f>+IF(H311="●",3,1)</f>
        <v>1</v>
      </c>
      <c r="AD311" s="281"/>
      <c r="AE311" s="1">
        <f t="shared" si="24"/>
        <v>0</v>
      </c>
      <c r="AF311" s="1" t="str">
        <f t="shared" si="25"/>
        <v>●</v>
      </c>
      <c r="AG311" s="1">
        <f t="shared" si="26"/>
        <v>0</v>
      </c>
      <c r="AI311" s="4">
        <f t="shared" si="27"/>
        <v>0</v>
      </c>
      <c r="AJ311" s="4">
        <f t="shared" si="28"/>
        <v>0</v>
      </c>
    </row>
    <row r="312" spans="1:36" ht="55.9" customHeight="1" x14ac:dyDescent="0.25">
      <c r="A312" s="772"/>
      <c r="B312" s="592"/>
      <c r="C312" s="791"/>
      <c r="D312" s="595"/>
      <c r="E312" s="595"/>
      <c r="F312" s="598"/>
      <c r="G312" s="598"/>
      <c r="H312" s="614"/>
      <c r="I312" s="617"/>
      <c r="J312" s="799"/>
      <c r="K312" s="537"/>
      <c r="L312" s="538"/>
      <c r="M312" s="580"/>
      <c r="N312" s="581"/>
      <c r="O312" s="581"/>
      <c r="P312" s="581"/>
      <c r="Q312" s="581"/>
      <c r="R312" s="582"/>
      <c r="S312" s="646"/>
      <c r="T312" s="509"/>
      <c r="U312" s="510"/>
      <c r="V312" s="510"/>
      <c r="W312" s="510"/>
      <c r="X312" s="510"/>
      <c r="Y312" s="511"/>
      <c r="AA312" s="281">
        <v>2</v>
      </c>
      <c r="AB312" s="281">
        <v>4</v>
      </c>
      <c r="AC312" s="281">
        <f>+AC311</f>
        <v>1</v>
      </c>
      <c r="AD312" s="281"/>
      <c r="AE312" s="1">
        <f t="shared" si="24"/>
        <v>0</v>
      </c>
      <c r="AF312" s="1">
        <f t="shared" si="25"/>
        <v>0</v>
      </c>
      <c r="AG312" s="1">
        <f t="shared" si="26"/>
        <v>0</v>
      </c>
      <c r="AI312" s="4">
        <f t="shared" si="27"/>
        <v>0</v>
      </c>
      <c r="AJ312" s="4">
        <f t="shared" si="28"/>
        <v>0</v>
      </c>
    </row>
    <row r="313" spans="1:36" ht="28.15" customHeight="1" x14ac:dyDescent="0.25">
      <c r="A313" s="772"/>
      <c r="B313" s="592"/>
      <c r="C313" s="791"/>
      <c r="D313" s="595"/>
      <c r="E313" s="595"/>
      <c r="F313" s="598"/>
      <c r="G313" s="598"/>
      <c r="H313" s="614"/>
      <c r="I313" s="617"/>
      <c r="J313" s="589" t="s">
        <v>180</v>
      </c>
      <c r="K313" s="537"/>
      <c r="L313" s="538"/>
      <c r="M313" s="583"/>
      <c r="N313" s="584"/>
      <c r="O313" s="584"/>
      <c r="P313" s="584"/>
      <c r="Q313" s="584"/>
      <c r="R313" s="585"/>
      <c r="S313" s="646"/>
      <c r="T313" s="509"/>
      <c r="U313" s="510"/>
      <c r="V313" s="510"/>
      <c r="W313" s="510"/>
      <c r="X313" s="510"/>
      <c r="Y313" s="511"/>
      <c r="AA313" s="281">
        <v>2</v>
      </c>
      <c r="AB313" s="281">
        <v>4</v>
      </c>
      <c r="AC313" s="281">
        <f>+AC312</f>
        <v>1</v>
      </c>
      <c r="AD313" s="281"/>
      <c r="AE313" s="1">
        <f t="shared" si="24"/>
        <v>0</v>
      </c>
      <c r="AF313" s="1">
        <f t="shared" si="25"/>
        <v>0</v>
      </c>
      <c r="AG313" s="1">
        <f t="shared" si="26"/>
        <v>0</v>
      </c>
      <c r="AI313" s="4">
        <f t="shared" si="27"/>
        <v>0</v>
      </c>
      <c r="AJ313" s="4">
        <f t="shared" si="28"/>
        <v>0</v>
      </c>
    </row>
    <row r="314" spans="1:36" ht="58.15" customHeight="1" thickBot="1" x14ac:dyDescent="0.3">
      <c r="A314" s="772"/>
      <c r="B314" s="612"/>
      <c r="C314" s="695"/>
      <c r="D314" s="596"/>
      <c r="E314" s="596"/>
      <c r="F314" s="599"/>
      <c r="G314" s="599"/>
      <c r="H314" s="615"/>
      <c r="I314" s="795"/>
      <c r="J314" s="590"/>
      <c r="K314" s="632"/>
      <c r="L314" s="633"/>
      <c r="M314" s="586"/>
      <c r="N314" s="587"/>
      <c r="O314" s="587"/>
      <c r="P314" s="587"/>
      <c r="Q314" s="587"/>
      <c r="R314" s="588"/>
      <c r="S314" s="682"/>
      <c r="T314" s="577"/>
      <c r="U314" s="578"/>
      <c r="V314" s="578"/>
      <c r="W314" s="578"/>
      <c r="X314" s="578"/>
      <c r="Y314" s="579"/>
      <c r="AA314" s="281">
        <v>2</v>
      </c>
      <c r="AB314" s="281">
        <v>4</v>
      </c>
      <c r="AC314" s="281">
        <f>+AC313</f>
        <v>1</v>
      </c>
      <c r="AD314" s="281"/>
      <c r="AE314" s="1">
        <f t="shared" si="24"/>
        <v>0</v>
      </c>
      <c r="AF314" s="1">
        <f t="shared" si="25"/>
        <v>0</v>
      </c>
      <c r="AG314" s="1">
        <f t="shared" si="26"/>
        <v>0</v>
      </c>
      <c r="AI314" s="4">
        <f t="shared" si="27"/>
        <v>0</v>
      </c>
      <c r="AJ314" s="4">
        <f t="shared" si="28"/>
        <v>0</v>
      </c>
    </row>
    <row r="315" spans="1:36" s="215" customFormat="1" ht="10.15" customHeight="1" thickBot="1" x14ac:dyDescent="0.3">
      <c r="A315" s="241"/>
      <c r="B315" s="242"/>
      <c r="C315" s="218"/>
      <c r="D315" s="218"/>
      <c r="E315" s="218"/>
      <c r="F315" s="218"/>
      <c r="G315" s="218"/>
      <c r="H315" s="218"/>
      <c r="I315" s="238"/>
      <c r="J315" s="222"/>
      <c r="K315" s="226"/>
      <c r="L315" s="223"/>
      <c r="M315" s="239"/>
      <c r="N315" s="239"/>
      <c r="O315" s="239"/>
      <c r="P315" s="239"/>
      <c r="Q315" s="239"/>
      <c r="R315" s="239"/>
      <c r="S315" s="223"/>
      <c r="T315" s="240"/>
      <c r="U315" s="240"/>
      <c r="V315" s="240"/>
      <c r="W315" s="240"/>
      <c r="X315" s="240"/>
      <c r="Y315" s="240"/>
      <c r="AA315" s="281"/>
      <c r="AB315" s="281">
        <v>1</v>
      </c>
      <c r="AC315" s="281">
        <v>1</v>
      </c>
      <c r="AD315" s="281"/>
      <c r="AE315" s="215">
        <f t="shared" si="24"/>
        <v>0</v>
      </c>
      <c r="AF315" s="215">
        <f t="shared" si="25"/>
        <v>0</v>
      </c>
      <c r="AG315" s="215">
        <f t="shared" si="26"/>
        <v>0</v>
      </c>
      <c r="AI315" s="206">
        <f t="shared" si="27"/>
        <v>0</v>
      </c>
      <c r="AJ315" s="206">
        <f t="shared" si="28"/>
        <v>0</v>
      </c>
    </row>
    <row r="316" spans="1:36" s="17" customFormat="1" ht="25.9" customHeight="1" thickBot="1" x14ac:dyDescent="0.3">
      <c r="A316" s="16"/>
      <c r="B316" s="620" t="s">
        <v>369</v>
      </c>
      <c r="C316" s="621"/>
      <c r="D316" s="621"/>
      <c r="E316" s="621"/>
      <c r="F316" s="621"/>
      <c r="G316" s="621"/>
      <c r="H316" s="621"/>
      <c r="I316" s="621"/>
      <c r="J316" s="621"/>
      <c r="K316" s="622"/>
      <c r="L316" s="621"/>
      <c r="M316" s="621"/>
      <c r="N316" s="621"/>
      <c r="O316" s="621"/>
      <c r="P316" s="621"/>
      <c r="Q316" s="621"/>
      <c r="R316" s="621"/>
      <c r="S316" s="621"/>
      <c r="T316" s="621"/>
      <c r="U316" s="621"/>
      <c r="V316" s="621"/>
      <c r="W316" s="621"/>
      <c r="X316" s="621"/>
      <c r="Y316" s="525"/>
      <c r="AA316" s="282"/>
      <c r="AB316" s="282">
        <v>1</v>
      </c>
      <c r="AC316" s="281">
        <v>1</v>
      </c>
      <c r="AD316" s="281"/>
      <c r="AE316" s="1">
        <f t="shared" si="24"/>
        <v>0</v>
      </c>
      <c r="AF316" s="1">
        <f t="shared" si="25"/>
        <v>0</v>
      </c>
      <c r="AG316" s="1">
        <f t="shared" si="26"/>
        <v>0</v>
      </c>
      <c r="AI316" s="4">
        <f t="shared" si="27"/>
        <v>0</v>
      </c>
      <c r="AJ316" s="4">
        <f t="shared" si="28"/>
        <v>0</v>
      </c>
    </row>
    <row r="317" spans="1:36" ht="25.9" customHeight="1" x14ac:dyDescent="0.25">
      <c r="A317" s="772"/>
      <c r="B317" s="2"/>
      <c r="C317" s="634" t="s">
        <v>283</v>
      </c>
      <c r="D317" s="635"/>
      <c r="E317" s="635"/>
      <c r="F317" s="635"/>
      <c r="G317" s="635"/>
      <c r="H317" s="635"/>
      <c r="I317" s="635"/>
      <c r="J317" s="635"/>
      <c r="K317" s="636"/>
      <c r="L317" s="635"/>
      <c r="M317" s="635"/>
      <c r="N317" s="635"/>
      <c r="O317" s="635"/>
      <c r="P317" s="635"/>
      <c r="Q317" s="635"/>
      <c r="R317" s="635"/>
      <c r="S317" s="635"/>
      <c r="T317" s="635"/>
      <c r="U317" s="635"/>
      <c r="V317" s="635"/>
      <c r="W317" s="635"/>
      <c r="X317" s="635"/>
      <c r="Y317" s="637"/>
      <c r="AB317" s="281">
        <v>1</v>
      </c>
      <c r="AC317" s="281">
        <v>1</v>
      </c>
      <c r="AD317" s="281"/>
      <c r="AE317" s="1">
        <f t="shared" si="24"/>
        <v>0</v>
      </c>
      <c r="AF317" s="1">
        <f t="shared" si="25"/>
        <v>0</v>
      </c>
      <c r="AG317" s="1">
        <f t="shared" si="26"/>
        <v>0</v>
      </c>
      <c r="AI317" s="4">
        <f t="shared" si="27"/>
        <v>0</v>
      </c>
      <c r="AJ317" s="4">
        <f t="shared" si="28"/>
        <v>0</v>
      </c>
    </row>
    <row r="318" spans="1:36" ht="55.9" customHeight="1" x14ac:dyDescent="0.25">
      <c r="A318" s="772"/>
      <c r="B318" s="591">
        <f>+B311+1</f>
        <v>40</v>
      </c>
      <c r="C318" s="639"/>
      <c r="D318" s="594" t="s">
        <v>50</v>
      </c>
      <c r="E318" s="594" t="s">
        <v>13</v>
      </c>
      <c r="F318" s="597" t="s">
        <v>48</v>
      </c>
      <c r="G318" s="597"/>
      <c r="H318" s="613"/>
      <c r="I318" s="600" t="s">
        <v>453</v>
      </c>
      <c r="J318" s="603" t="s">
        <v>284</v>
      </c>
      <c r="K318" s="535"/>
      <c r="L318" s="536"/>
      <c r="M318" s="605" t="s">
        <v>370</v>
      </c>
      <c r="N318" s="606"/>
      <c r="O318" s="606"/>
      <c r="P318" s="606"/>
      <c r="Q318" s="606"/>
      <c r="R318" s="607"/>
      <c r="S318" s="645"/>
      <c r="T318" s="623"/>
      <c r="U318" s="624"/>
      <c r="V318" s="624"/>
      <c r="W318" s="624"/>
      <c r="X318" s="624"/>
      <c r="Y318" s="625"/>
      <c r="AB318" s="281">
        <v>4</v>
      </c>
      <c r="AC318" s="281">
        <f>+IF(H318="●",3,1)</f>
        <v>1</v>
      </c>
      <c r="AD318" s="281"/>
      <c r="AE318" s="1" t="str">
        <f t="shared" si="24"/>
        <v>●</v>
      </c>
      <c r="AF318" s="1">
        <f t="shared" si="25"/>
        <v>0</v>
      </c>
      <c r="AG318" s="1">
        <f t="shared" si="26"/>
        <v>0</v>
      </c>
      <c r="AI318" s="4">
        <f t="shared" si="27"/>
        <v>0</v>
      </c>
      <c r="AJ318" s="4">
        <f t="shared" si="28"/>
        <v>0</v>
      </c>
    </row>
    <row r="319" spans="1:36" ht="13.9" customHeight="1" x14ac:dyDescent="0.25">
      <c r="A319" s="772"/>
      <c r="B319" s="592"/>
      <c r="C319" s="639"/>
      <c r="D319" s="595"/>
      <c r="E319" s="595"/>
      <c r="F319" s="598"/>
      <c r="G319" s="598"/>
      <c r="H319" s="614"/>
      <c r="I319" s="601"/>
      <c r="J319" s="604"/>
      <c r="K319" s="537"/>
      <c r="L319" s="538"/>
      <c r="M319" s="580"/>
      <c r="N319" s="581"/>
      <c r="O319" s="581"/>
      <c r="P319" s="581"/>
      <c r="Q319" s="581"/>
      <c r="R319" s="582"/>
      <c r="S319" s="646"/>
      <c r="T319" s="626"/>
      <c r="U319" s="627"/>
      <c r="V319" s="627"/>
      <c r="W319" s="627"/>
      <c r="X319" s="627"/>
      <c r="Y319" s="628"/>
      <c r="AB319" s="281">
        <v>4</v>
      </c>
      <c r="AC319" s="281">
        <f>+AC318</f>
        <v>1</v>
      </c>
      <c r="AD319" s="281"/>
      <c r="AE319" s="1">
        <f t="shared" si="24"/>
        <v>0</v>
      </c>
      <c r="AF319" s="1">
        <f t="shared" si="25"/>
        <v>0</v>
      </c>
      <c r="AG319" s="1">
        <f t="shared" si="26"/>
        <v>0</v>
      </c>
      <c r="AI319" s="4">
        <f t="shared" si="27"/>
        <v>0</v>
      </c>
      <c r="AJ319" s="4">
        <f t="shared" si="28"/>
        <v>0</v>
      </c>
    </row>
    <row r="320" spans="1:36" ht="14.45" customHeight="1" x14ac:dyDescent="0.25">
      <c r="A320" s="772"/>
      <c r="B320" s="592"/>
      <c r="C320" s="639"/>
      <c r="D320" s="595"/>
      <c r="E320" s="595"/>
      <c r="F320" s="598"/>
      <c r="G320" s="598"/>
      <c r="H320" s="614"/>
      <c r="I320" s="601"/>
      <c r="J320" s="611" t="s">
        <v>285</v>
      </c>
      <c r="K320" s="537"/>
      <c r="L320" s="538"/>
      <c r="M320" s="583"/>
      <c r="N320" s="584"/>
      <c r="O320" s="584"/>
      <c r="P320" s="584"/>
      <c r="Q320" s="584"/>
      <c r="R320" s="585"/>
      <c r="S320" s="646"/>
      <c r="T320" s="626"/>
      <c r="U320" s="627"/>
      <c r="V320" s="627"/>
      <c r="W320" s="627"/>
      <c r="X320" s="627"/>
      <c r="Y320" s="628"/>
      <c r="AB320" s="281">
        <v>4</v>
      </c>
      <c r="AC320" s="281">
        <f>+AC319</f>
        <v>1</v>
      </c>
      <c r="AD320" s="281"/>
      <c r="AE320" s="1">
        <f t="shared" si="24"/>
        <v>0</v>
      </c>
      <c r="AF320" s="1">
        <f t="shared" si="25"/>
        <v>0</v>
      </c>
      <c r="AG320" s="1">
        <f t="shared" si="26"/>
        <v>0</v>
      </c>
      <c r="AI320" s="4">
        <f t="shared" si="27"/>
        <v>0</v>
      </c>
      <c r="AJ320" s="4">
        <f t="shared" si="28"/>
        <v>0</v>
      </c>
    </row>
    <row r="321" spans="1:36" ht="177.6" customHeight="1" x14ac:dyDescent="0.25">
      <c r="A321" s="772"/>
      <c r="B321" s="638"/>
      <c r="C321" s="639"/>
      <c r="D321" s="675"/>
      <c r="E321" s="675"/>
      <c r="F321" s="662"/>
      <c r="G321" s="662"/>
      <c r="H321" s="687"/>
      <c r="I321" s="641"/>
      <c r="J321" s="619"/>
      <c r="K321" s="539"/>
      <c r="L321" s="540"/>
      <c r="M321" s="650"/>
      <c r="N321" s="651"/>
      <c r="O321" s="651"/>
      <c r="P321" s="651"/>
      <c r="Q321" s="651"/>
      <c r="R321" s="652"/>
      <c r="S321" s="647"/>
      <c r="T321" s="629"/>
      <c r="U321" s="630"/>
      <c r="V321" s="630"/>
      <c r="W321" s="630"/>
      <c r="X321" s="630"/>
      <c r="Y321" s="631"/>
      <c r="AB321" s="281">
        <v>4</v>
      </c>
      <c r="AC321" s="281">
        <f>+AC320</f>
        <v>1</v>
      </c>
      <c r="AD321" s="281"/>
      <c r="AE321" s="1">
        <f t="shared" si="24"/>
        <v>0</v>
      </c>
      <c r="AF321" s="1">
        <f t="shared" si="25"/>
        <v>0</v>
      </c>
      <c r="AG321" s="1">
        <f t="shared" si="26"/>
        <v>0</v>
      </c>
      <c r="AI321" s="4">
        <f t="shared" si="27"/>
        <v>0</v>
      </c>
      <c r="AJ321" s="4">
        <f t="shared" si="28"/>
        <v>0</v>
      </c>
    </row>
    <row r="322" spans="1:36" ht="55.9" customHeight="1" x14ac:dyDescent="0.25">
      <c r="A322" s="772"/>
      <c r="B322" s="591">
        <f>+B318+1</f>
        <v>41</v>
      </c>
      <c r="C322" s="694"/>
      <c r="D322" s="594" t="s">
        <v>50</v>
      </c>
      <c r="E322" s="594" t="s">
        <v>13</v>
      </c>
      <c r="F322" s="597" t="s">
        <v>54</v>
      </c>
      <c r="G322" s="597" t="s">
        <v>54</v>
      </c>
      <c r="H322" s="613"/>
      <c r="I322" s="600" t="s">
        <v>454</v>
      </c>
      <c r="J322" s="702"/>
      <c r="K322" s="535"/>
      <c r="L322" s="536"/>
      <c r="M322" s="526" t="s">
        <v>286</v>
      </c>
      <c r="N322" s="527"/>
      <c r="O322" s="527"/>
      <c r="P322" s="527"/>
      <c r="Q322" s="527"/>
      <c r="R322" s="529"/>
      <c r="S322" s="503"/>
      <c r="T322" s="623"/>
      <c r="U322" s="624"/>
      <c r="V322" s="624"/>
      <c r="W322" s="624"/>
      <c r="X322" s="624"/>
      <c r="Y322" s="625"/>
      <c r="AB322" s="281">
        <v>4</v>
      </c>
      <c r="AC322" s="281">
        <f>+IF(H322="●",3,1)</f>
        <v>1</v>
      </c>
      <c r="AD322" s="281"/>
      <c r="AE322" s="1" t="str">
        <f t="shared" si="24"/>
        <v>―</v>
      </c>
      <c r="AF322" s="1" t="str">
        <f t="shared" si="25"/>
        <v>―</v>
      </c>
      <c r="AG322" s="1">
        <f t="shared" si="26"/>
        <v>0</v>
      </c>
      <c r="AI322" s="4">
        <f t="shared" si="27"/>
        <v>0</v>
      </c>
      <c r="AJ322" s="4">
        <f t="shared" si="28"/>
        <v>0</v>
      </c>
    </row>
    <row r="323" spans="1:36" ht="10.15" customHeight="1" x14ac:dyDescent="0.25">
      <c r="A323" s="772"/>
      <c r="B323" s="592"/>
      <c r="C323" s="694"/>
      <c r="D323" s="595"/>
      <c r="E323" s="595"/>
      <c r="F323" s="598"/>
      <c r="G323" s="598"/>
      <c r="H323" s="614"/>
      <c r="I323" s="601"/>
      <c r="J323" s="703"/>
      <c r="K323" s="537"/>
      <c r="L323" s="538"/>
      <c r="M323" s="663"/>
      <c r="N323" s="581"/>
      <c r="O323" s="581"/>
      <c r="P323" s="581"/>
      <c r="Q323" s="581"/>
      <c r="R323" s="582"/>
      <c r="S323" s="504"/>
      <c r="T323" s="626"/>
      <c r="U323" s="627"/>
      <c r="V323" s="627"/>
      <c r="W323" s="627"/>
      <c r="X323" s="627"/>
      <c r="Y323" s="628"/>
      <c r="AB323" s="281">
        <v>4</v>
      </c>
      <c r="AC323" s="281">
        <f>+AC322</f>
        <v>1</v>
      </c>
      <c r="AD323" s="281"/>
      <c r="AE323" s="1">
        <f t="shared" si="24"/>
        <v>0</v>
      </c>
      <c r="AF323" s="1">
        <f t="shared" si="25"/>
        <v>0</v>
      </c>
      <c r="AG323" s="1">
        <f t="shared" si="26"/>
        <v>0</v>
      </c>
      <c r="AI323" s="4">
        <f t="shared" si="27"/>
        <v>0</v>
      </c>
      <c r="AJ323" s="4">
        <f t="shared" si="28"/>
        <v>0</v>
      </c>
    </row>
    <row r="324" spans="1:36" ht="97.15" customHeight="1" x14ac:dyDescent="0.25">
      <c r="A324" s="772"/>
      <c r="B324" s="592"/>
      <c r="C324" s="694"/>
      <c r="D324" s="595"/>
      <c r="E324" s="595"/>
      <c r="F324" s="598"/>
      <c r="G324" s="598"/>
      <c r="H324" s="614"/>
      <c r="I324" s="601"/>
      <c r="J324" s="589" t="s">
        <v>287</v>
      </c>
      <c r="K324" s="537"/>
      <c r="L324" s="538"/>
      <c r="M324" s="664"/>
      <c r="N324" s="584"/>
      <c r="O324" s="584"/>
      <c r="P324" s="584"/>
      <c r="Q324" s="584"/>
      <c r="R324" s="585"/>
      <c r="S324" s="504"/>
      <c r="T324" s="626"/>
      <c r="U324" s="627"/>
      <c r="V324" s="627"/>
      <c r="W324" s="627"/>
      <c r="X324" s="627"/>
      <c r="Y324" s="628"/>
      <c r="AB324" s="281">
        <v>4</v>
      </c>
      <c r="AC324" s="281">
        <f>+AC323</f>
        <v>1</v>
      </c>
      <c r="AD324" s="281"/>
      <c r="AE324" s="1">
        <f t="shared" si="24"/>
        <v>0</v>
      </c>
      <c r="AF324" s="1">
        <f t="shared" si="25"/>
        <v>0</v>
      </c>
      <c r="AG324" s="1">
        <f t="shared" si="26"/>
        <v>0</v>
      </c>
      <c r="AI324" s="4">
        <f t="shared" si="27"/>
        <v>0</v>
      </c>
      <c r="AJ324" s="4">
        <f t="shared" si="28"/>
        <v>0</v>
      </c>
    </row>
    <row r="325" spans="1:36" ht="121.9" customHeight="1" x14ac:dyDescent="0.25">
      <c r="A325" s="772"/>
      <c r="B325" s="689"/>
      <c r="C325" s="791"/>
      <c r="D325" s="675"/>
      <c r="E325" s="675"/>
      <c r="F325" s="662"/>
      <c r="G325" s="662"/>
      <c r="H325" s="687"/>
      <c r="I325" s="641"/>
      <c r="J325" s="653"/>
      <c r="K325" s="539"/>
      <c r="L325" s="540"/>
      <c r="M325" s="650"/>
      <c r="N325" s="651"/>
      <c r="O325" s="651"/>
      <c r="P325" s="651"/>
      <c r="Q325" s="651"/>
      <c r="R325" s="652"/>
      <c r="S325" s="505"/>
      <c r="T325" s="629"/>
      <c r="U325" s="630"/>
      <c r="V325" s="630"/>
      <c r="W325" s="630"/>
      <c r="X325" s="630"/>
      <c r="Y325" s="631"/>
      <c r="AB325" s="281">
        <v>4</v>
      </c>
      <c r="AC325" s="281">
        <f>+AC324</f>
        <v>1</v>
      </c>
      <c r="AD325" s="281"/>
      <c r="AE325" s="1">
        <f t="shared" si="24"/>
        <v>0</v>
      </c>
      <c r="AF325" s="1">
        <f t="shared" si="25"/>
        <v>0</v>
      </c>
      <c r="AG325" s="1">
        <f t="shared" si="26"/>
        <v>0</v>
      </c>
      <c r="AI325" s="4">
        <f t="shared" si="27"/>
        <v>0</v>
      </c>
      <c r="AJ325" s="4">
        <f t="shared" si="28"/>
        <v>0</v>
      </c>
    </row>
    <row r="326" spans="1:36" ht="40.9" customHeight="1" x14ac:dyDescent="0.25">
      <c r="A326" s="772"/>
      <c r="B326" s="591">
        <f>+B322+1</f>
        <v>42</v>
      </c>
      <c r="C326" s="791"/>
      <c r="D326" s="594" t="s">
        <v>50</v>
      </c>
      <c r="E326" s="594" t="s">
        <v>13</v>
      </c>
      <c r="F326" s="597" t="s">
        <v>48</v>
      </c>
      <c r="G326" s="597"/>
      <c r="H326" s="613"/>
      <c r="I326" s="616" t="s">
        <v>288</v>
      </c>
      <c r="J326" s="603" t="s">
        <v>521</v>
      </c>
      <c r="K326" s="535"/>
      <c r="L326" s="536"/>
      <c r="M326" s="676" t="s">
        <v>289</v>
      </c>
      <c r="N326" s="677"/>
      <c r="O326" s="677"/>
      <c r="P326" s="677"/>
      <c r="Q326" s="677"/>
      <c r="R326" s="678"/>
      <c r="S326" s="645"/>
      <c r="T326" s="506"/>
      <c r="U326" s="507"/>
      <c r="V326" s="507"/>
      <c r="W326" s="507"/>
      <c r="X326" s="507"/>
      <c r="Y326" s="508"/>
      <c r="AB326" s="281">
        <v>4</v>
      </c>
      <c r="AC326" s="281">
        <f>+IF(H326="●",3,1)</f>
        <v>1</v>
      </c>
      <c r="AD326" s="281"/>
      <c r="AE326" s="1" t="str">
        <f t="shared" ref="AE326:AE389" si="29">+F326</f>
        <v>●</v>
      </c>
      <c r="AF326" s="1">
        <f t="shared" ref="AF326:AF389" si="30">+G326</f>
        <v>0</v>
      </c>
      <c r="AG326" s="1">
        <f t="shared" ref="AG326:AG389" si="31">+H326</f>
        <v>0</v>
      </c>
      <c r="AI326" s="4">
        <f t="shared" ref="AI326:AI389" si="32">+K326</f>
        <v>0</v>
      </c>
      <c r="AJ326" s="4">
        <f t="shared" ref="AJ326:AJ389" si="33">+S326</f>
        <v>0</v>
      </c>
    </row>
    <row r="327" spans="1:36" ht="39" customHeight="1" x14ac:dyDescent="0.25">
      <c r="A327" s="772"/>
      <c r="B327" s="592"/>
      <c r="C327" s="791"/>
      <c r="D327" s="595"/>
      <c r="E327" s="595"/>
      <c r="F327" s="598"/>
      <c r="G327" s="598"/>
      <c r="H327" s="614"/>
      <c r="I327" s="617"/>
      <c r="J327" s="604"/>
      <c r="K327" s="537"/>
      <c r="L327" s="538"/>
      <c r="M327" s="580"/>
      <c r="N327" s="581"/>
      <c r="O327" s="581"/>
      <c r="P327" s="581"/>
      <c r="Q327" s="581"/>
      <c r="R327" s="582"/>
      <c r="S327" s="646"/>
      <c r="T327" s="509"/>
      <c r="U327" s="510"/>
      <c r="V327" s="510"/>
      <c r="W327" s="510"/>
      <c r="X327" s="510"/>
      <c r="Y327" s="511"/>
      <c r="AB327" s="281">
        <v>4</v>
      </c>
      <c r="AC327" s="281">
        <f>+AC326</f>
        <v>1</v>
      </c>
      <c r="AD327" s="281"/>
      <c r="AE327" s="1">
        <f t="shared" si="29"/>
        <v>0</v>
      </c>
      <c r="AF327" s="1">
        <f t="shared" si="30"/>
        <v>0</v>
      </c>
      <c r="AG327" s="1">
        <f t="shared" si="31"/>
        <v>0</v>
      </c>
      <c r="AI327" s="4">
        <f t="shared" si="32"/>
        <v>0</v>
      </c>
      <c r="AJ327" s="4">
        <f t="shared" si="33"/>
        <v>0</v>
      </c>
    </row>
    <row r="328" spans="1:36" ht="25.9" customHeight="1" x14ac:dyDescent="0.25">
      <c r="A328" s="772"/>
      <c r="B328" s="592"/>
      <c r="C328" s="791"/>
      <c r="D328" s="595"/>
      <c r="E328" s="595"/>
      <c r="F328" s="598"/>
      <c r="G328" s="598"/>
      <c r="H328" s="614"/>
      <c r="I328" s="617"/>
      <c r="J328" s="589" t="s">
        <v>290</v>
      </c>
      <c r="K328" s="537"/>
      <c r="L328" s="538"/>
      <c r="M328" s="583"/>
      <c r="N328" s="584"/>
      <c r="O328" s="584"/>
      <c r="P328" s="584"/>
      <c r="Q328" s="584"/>
      <c r="R328" s="585"/>
      <c r="S328" s="646"/>
      <c r="T328" s="509"/>
      <c r="U328" s="510"/>
      <c r="V328" s="510"/>
      <c r="W328" s="510"/>
      <c r="X328" s="510"/>
      <c r="Y328" s="511"/>
      <c r="AB328" s="281">
        <v>4</v>
      </c>
      <c r="AC328" s="281">
        <f>+AC327</f>
        <v>1</v>
      </c>
      <c r="AD328" s="281"/>
      <c r="AE328" s="1">
        <f t="shared" si="29"/>
        <v>0</v>
      </c>
      <c r="AF328" s="1">
        <f t="shared" si="30"/>
        <v>0</v>
      </c>
      <c r="AG328" s="1">
        <f t="shared" si="31"/>
        <v>0</v>
      </c>
      <c r="AI328" s="4">
        <f t="shared" si="32"/>
        <v>0</v>
      </c>
      <c r="AJ328" s="4">
        <f t="shared" si="33"/>
        <v>0</v>
      </c>
    </row>
    <row r="329" spans="1:36" ht="128.44999999999999" customHeight="1" x14ac:dyDescent="0.25">
      <c r="A329" s="772"/>
      <c r="B329" s="689"/>
      <c r="C329" s="791"/>
      <c r="D329" s="675"/>
      <c r="E329" s="675"/>
      <c r="F329" s="662"/>
      <c r="G329" s="662"/>
      <c r="H329" s="687"/>
      <c r="I329" s="618"/>
      <c r="J329" s="653"/>
      <c r="K329" s="539"/>
      <c r="L329" s="540"/>
      <c r="M329" s="650"/>
      <c r="N329" s="651"/>
      <c r="O329" s="651"/>
      <c r="P329" s="651"/>
      <c r="Q329" s="651"/>
      <c r="R329" s="652"/>
      <c r="S329" s="647"/>
      <c r="T329" s="512"/>
      <c r="U329" s="513"/>
      <c r="V329" s="513"/>
      <c r="W329" s="513"/>
      <c r="X329" s="513"/>
      <c r="Y329" s="514"/>
      <c r="AB329" s="281">
        <v>4</v>
      </c>
      <c r="AC329" s="281">
        <f>+AC328</f>
        <v>1</v>
      </c>
      <c r="AD329" s="281"/>
      <c r="AE329" s="1">
        <f t="shared" si="29"/>
        <v>0</v>
      </c>
      <c r="AF329" s="1">
        <f t="shared" si="30"/>
        <v>0</v>
      </c>
      <c r="AG329" s="1">
        <f t="shared" si="31"/>
        <v>0</v>
      </c>
      <c r="AI329" s="4">
        <f t="shared" si="32"/>
        <v>0</v>
      </c>
      <c r="AJ329" s="4">
        <f t="shared" si="33"/>
        <v>0</v>
      </c>
    </row>
    <row r="330" spans="1:36" ht="40.9" customHeight="1" x14ac:dyDescent="0.25">
      <c r="A330" s="772"/>
      <c r="B330" s="591">
        <f>+B326+1</f>
        <v>43</v>
      </c>
      <c r="C330" s="791"/>
      <c r="D330" s="594" t="s">
        <v>50</v>
      </c>
      <c r="E330" s="594" t="s">
        <v>13</v>
      </c>
      <c r="F330" s="597" t="s">
        <v>48</v>
      </c>
      <c r="G330" s="597"/>
      <c r="H330" s="613"/>
      <c r="I330" s="600" t="s">
        <v>455</v>
      </c>
      <c r="J330" s="603" t="s">
        <v>520</v>
      </c>
      <c r="K330" s="535"/>
      <c r="L330" s="536"/>
      <c r="M330" s="676" t="s">
        <v>17</v>
      </c>
      <c r="N330" s="677"/>
      <c r="O330" s="677"/>
      <c r="P330" s="677"/>
      <c r="Q330" s="677"/>
      <c r="R330" s="678"/>
      <c r="S330" s="645"/>
      <c r="T330" s="506"/>
      <c r="U330" s="507"/>
      <c r="V330" s="507"/>
      <c r="W330" s="507"/>
      <c r="X330" s="507"/>
      <c r="Y330" s="508"/>
      <c r="AB330" s="281">
        <v>4</v>
      </c>
      <c r="AC330" s="281">
        <f>+IF(H330="●",3,1)</f>
        <v>1</v>
      </c>
      <c r="AD330" s="281"/>
      <c r="AE330" s="1" t="str">
        <f t="shared" si="29"/>
        <v>●</v>
      </c>
      <c r="AF330" s="1">
        <f t="shared" si="30"/>
        <v>0</v>
      </c>
      <c r="AG330" s="1">
        <f t="shared" si="31"/>
        <v>0</v>
      </c>
      <c r="AI330" s="4">
        <f t="shared" si="32"/>
        <v>0</v>
      </c>
      <c r="AJ330" s="4">
        <f t="shared" si="33"/>
        <v>0</v>
      </c>
    </row>
    <row r="331" spans="1:36" ht="39.6" customHeight="1" x14ac:dyDescent="0.25">
      <c r="A331" s="772"/>
      <c r="B331" s="704"/>
      <c r="C331" s="791"/>
      <c r="D331" s="674"/>
      <c r="E331" s="674"/>
      <c r="F331" s="674"/>
      <c r="G331" s="696"/>
      <c r="H331" s="697"/>
      <c r="I331" s="699"/>
      <c r="J331" s="604"/>
      <c r="K331" s="537"/>
      <c r="L331" s="538"/>
      <c r="M331" s="777" t="s">
        <v>456</v>
      </c>
      <c r="N331" s="778"/>
      <c r="O331" s="778"/>
      <c r="P331" s="778"/>
      <c r="Q331" s="778"/>
      <c r="R331" s="779"/>
      <c r="S331" s="646"/>
      <c r="T331" s="509"/>
      <c r="U331" s="510"/>
      <c r="V331" s="510"/>
      <c r="W331" s="510"/>
      <c r="X331" s="510"/>
      <c r="Y331" s="511"/>
      <c r="AB331" s="281">
        <v>4</v>
      </c>
      <c r="AC331" s="281">
        <f>+AC330</f>
        <v>1</v>
      </c>
      <c r="AD331" s="281"/>
      <c r="AE331" s="1">
        <f t="shared" si="29"/>
        <v>0</v>
      </c>
      <c r="AF331" s="1">
        <f t="shared" si="30"/>
        <v>0</v>
      </c>
      <c r="AG331" s="1">
        <f t="shared" si="31"/>
        <v>0</v>
      </c>
      <c r="AI331" s="4">
        <f t="shared" si="32"/>
        <v>0</v>
      </c>
      <c r="AJ331" s="4">
        <f t="shared" si="33"/>
        <v>0</v>
      </c>
    </row>
    <row r="332" spans="1:36" ht="192" customHeight="1" x14ac:dyDescent="0.25">
      <c r="A332" s="772"/>
      <c r="B332" s="704"/>
      <c r="C332" s="791"/>
      <c r="D332" s="674"/>
      <c r="E332" s="674"/>
      <c r="F332" s="674"/>
      <c r="G332" s="696"/>
      <c r="H332" s="697"/>
      <c r="I332" s="699"/>
      <c r="J332" s="611" t="s">
        <v>540</v>
      </c>
      <c r="K332" s="537"/>
      <c r="L332" s="538"/>
      <c r="M332" s="796"/>
      <c r="N332" s="797"/>
      <c r="O332" s="797"/>
      <c r="P332" s="797"/>
      <c r="Q332" s="797"/>
      <c r="R332" s="782"/>
      <c r="S332" s="646"/>
      <c r="T332" s="509"/>
      <c r="U332" s="510"/>
      <c r="V332" s="510"/>
      <c r="W332" s="510"/>
      <c r="X332" s="510"/>
      <c r="Y332" s="511"/>
      <c r="AB332" s="281">
        <v>4</v>
      </c>
      <c r="AC332" s="281">
        <f>+AC331</f>
        <v>1</v>
      </c>
      <c r="AD332" s="281"/>
      <c r="AE332" s="1">
        <f t="shared" si="29"/>
        <v>0</v>
      </c>
      <c r="AF332" s="1">
        <f t="shared" si="30"/>
        <v>0</v>
      </c>
      <c r="AG332" s="1">
        <f t="shared" si="31"/>
        <v>0</v>
      </c>
      <c r="AI332" s="4">
        <f t="shared" si="32"/>
        <v>0</v>
      </c>
      <c r="AJ332" s="4">
        <f t="shared" si="33"/>
        <v>0</v>
      </c>
    </row>
    <row r="333" spans="1:36" ht="166.9" customHeight="1" x14ac:dyDescent="0.25">
      <c r="A333" s="772"/>
      <c r="B333" s="689"/>
      <c r="C333" s="791"/>
      <c r="D333" s="675"/>
      <c r="E333" s="675"/>
      <c r="F333" s="662"/>
      <c r="G333" s="662"/>
      <c r="H333" s="698"/>
      <c r="I333" s="641"/>
      <c r="J333" s="798"/>
      <c r="K333" s="539"/>
      <c r="L333" s="540"/>
      <c r="M333" s="786"/>
      <c r="N333" s="787"/>
      <c r="O333" s="787"/>
      <c r="P333" s="787"/>
      <c r="Q333" s="787"/>
      <c r="R333" s="788"/>
      <c r="S333" s="647"/>
      <c r="T333" s="679"/>
      <c r="U333" s="680"/>
      <c r="V333" s="680"/>
      <c r="W333" s="680"/>
      <c r="X333" s="680"/>
      <c r="Y333" s="681"/>
      <c r="AB333" s="281">
        <v>4</v>
      </c>
      <c r="AC333" s="281">
        <f>+AC332</f>
        <v>1</v>
      </c>
      <c r="AD333" s="281"/>
      <c r="AE333" s="1">
        <f t="shared" si="29"/>
        <v>0</v>
      </c>
      <c r="AF333" s="1">
        <f t="shared" si="30"/>
        <v>0</v>
      </c>
      <c r="AG333" s="1">
        <f t="shared" si="31"/>
        <v>0</v>
      </c>
      <c r="AI333" s="4">
        <f t="shared" si="32"/>
        <v>0</v>
      </c>
      <c r="AJ333" s="4">
        <f t="shared" si="33"/>
        <v>0</v>
      </c>
    </row>
    <row r="334" spans="1:36" ht="40.9" customHeight="1" x14ac:dyDescent="0.25">
      <c r="A334" s="772"/>
      <c r="B334" s="591">
        <f>+B330+1</f>
        <v>44</v>
      </c>
      <c r="C334" s="791"/>
      <c r="D334" s="594" t="s">
        <v>50</v>
      </c>
      <c r="E334" s="594" t="s">
        <v>13</v>
      </c>
      <c r="F334" s="597" t="s">
        <v>48</v>
      </c>
      <c r="G334" s="597"/>
      <c r="H334" s="613"/>
      <c r="I334" s="616" t="s">
        <v>291</v>
      </c>
      <c r="J334" s="603" t="s">
        <v>519</v>
      </c>
      <c r="K334" s="535"/>
      <c r="L334" s="536"/>
      <c r="M334" s="676" t="s">
        <v>292</v>
      </c>
      <c r="N334" s="677"/>
      <c r="O334" s="677"/>
      <c r="P334" s="677"/>
      <c r="Q334" s="677"/>
      <c r="R334" s="678"/>
      <c r="S334" s="645"/>
      <c r="T334" s="506"/>
      <c r="U334" s="507"/>
      <c r="V334" s="507"/>
      <c r="W334" s="507"/>
      <c r="X334" s="507"/>
      <c r="Y334" s="508"/>
      <c r="AB334" s="281">
        <v>4</v>
      </c>
      <c r="AC334" s="281">
        <f>+IF(H334="●",3,1)</f>
        <v>1</v>
      </c>
      <c r="AD334" s="281"/>
      <c r="AE334" s="1" t="str">
        <f t="shared" si="29"/>
        <v>●</v>
      </c>
      <c r="AF334" s="1">
        <f t="shared" si="30"/>
        <v>0</v>
      </c>
      <c r="AG334" s="1">
        <f t="shared" si="31"/>
        <v>0</v>
      </c>
      <c r="AI334" s="4">
        <f t="shared" si="32"/>
        <v>0</v>
      </c>
      <c r="AJ334" s="4">
        <f t="shared" si="33"/>
        <v>0</v>
      </c>
    </row>
    <row r="335" spans="1:36" ht="40.15" customHeight="1" x14ac:dyDescent="0.25">
      <c r="A335" s="772"/>
      <c r="B335" s="592"/>
      <c r="C335" s="791"/>
      <c r="D335" s="595"/>
      <c r="E335" s="595"/>
      <c r="F335" s="598"/>
      <c r="G335" s="598"/>
      <c r="H335" s="614"/>
      <c r="I335" s="617"/>
      <c r="J335" s="604"/>
      <c r="K335" s="537"/>
      <c r="L335" s="538"/>
      <c r="M335" s="580"/>
      <c r="N335" s="581"/>
      <c r="O335" s="581"/>
      <c r="P335" s="581"/>
      <c r="Q335" s="581"/>
      <c r="R335" s="582"/>
      <c r="S335" s="646"/>
      <c r="T335" s="509"/>
      <c r="U335" s="510"/>
      <c r="V335" s="510"/>
      <c r="W335" s="510"/>
      <c r="X335" s="510"/>
      <c r="Y335" s="511"/>
      <c r="AB335" s="281">
        <v>4</v>
      </c>
      <c r="AC335" s="281">
        <f>+AC334</f>
        <v>1</v>
      </c>
      <c r="AD335" s="281"/>
      <c r="AE335" s="1">
        <f t="shared" si="29"/>
        <v>0</v>
      </c>
      <c r="AF335" s="1">
        <f t="shared" si="30"/>
        <v>0</v>
      </c>
      <c r="AG335" s="1">
        <f t="shared" si="31"/>
        <v>0</v>
      </c>
      <c r="AI335" s="4">
        <f t="shared" si="32"/>
        <v>0</v>
      </c>
      <c r="AJ335" s="4">
        <f t="shared" si="33"/>
        <v>0</v>
      </c>
    </row>
    <row r="336" spans="1:36" ht="39" customHeight="1" x14ac:dyDescent="0.25">
      <c r="A336" s="772"/>
      <c r="B336" s="592"/>
      <c r="C336" s="791"/>
      <c r="D336" s="595"/>
      <c r="E336" s="595"/>
      <c r="F336" s="598"/>
      <c r="G336" s="598"/>
      <c r="H336" s="614"/>
      <c r="I336" s="617"/>
      <c r="J336" s="589" t="s">
        <v>293</v>
      </c>
      <c r="K336" s="537"/>
      <c r="L336" s="538"/>
      <c r="M336" s="583"/>
      <c r="N336" s="584"/>
      <c r="O336" s="584"/>
      <c r="P336" s="584"/>
      <c r="Q336" s="584"/>
      <c r="R336" s="585"/>
      <c r="S336" s="646"/>
      <c r="T336" s="509"/>
      <c r="U336" s="510"/>
      <c r="V336" s="510"/>
      <c r="W336" s="510"/>
      <c r="X336" s="510"/>
      <c r="Y336" s="511"/>
      <c r="AB336" s="281">
        <v>4</v>
      </c>
      <c r="AC336" s="281">
        <f>+AC335</f>
        <v>1</v>
      </c>
      <c r="AD336" s="281"/>
      <c r="AE336" s="1">
        <f t="shared" si="29"/>
        <v>0</v>
      </c>
      <c r="AF336" s="1">
        <f t="shared" si="30"/>
        <v>0</v>
      </c>
      <c r="AG336" s="1">
        <f t="shared" si="31"/>
        <v>0</v>
      </c>
      <c r="AI336" s="4">
        <f t="shared" si="32"/>
        <v>0</v>
      </c>
      <c r="AJ336" s="4">
        <f t="shared" si="33"/>
        <v>0</v>
      </c>
    </row>
    <row r="337" spans="1:36" ht="67.150000000000006" customHeight="1" x14ac:dyDescent="0.25">
      <c r="A337" s="772"/>
      <c r="B337" s="638"/>
      <c r="C337" s="791"/>
      <c r="D337" s="675"/>
      <c r="E337" s="675"/>
      <c r="F337" s="662"/>
      <c r="G337" s="662"/>
      <c r="H337" s="687"/>
      <c r="I337" s="618"/>
      <c r="J337" s="653"/>
      <c r="K337" s="539"/>
      <c r="L337" s="540"/>
      <c r="M337" s="650"/>
      <c r="N337" s="651"/>
      <c r="O337" s="651"/>
      <c r="P337" s="651"/>
      <c r="Q337" s="651"/>
      <c r="R337" s="652"/>
      <c r="S337" s="647"/>
      <c r="T337" s="512"/>
      <c r="U337" s="513"/>
      <c r="V337" s="513"/>
      <c r="W337" s="513"/>
      <c r="X337" s="513"/>
      <c r="Y337" s="514"/>
      <c r="AB337" s="281">
        <v>4</v>
      </c>
      <c r="AC337" s="281">
        <f>+AC336</f>
        <v>1</v>
      </c>
      <c r="AD337" s="281"/>
      <c r="AE337" s="1">
        <f t="shared" si="29"/>
        <v>0</v>
      </c>
      <c r="AF337" s="1">
        <f t="shared" si="30"/>
        <v>0</v>
      </c>
      <c r="AG337" s="1">
        <f t="shared" si="31"/>
        <v>0</v>
      </c>
      <c r="AI337" s="4">
        <f t="shared" si="32"/>
        <v>0</v>
      </c>
      <c r="AJ337" s="4">
        <f t="shared" si="33"/>
        <v>0</v>
      </c>
    </row>
    <row r="338" spans="1:36" ht="40.9" customHeight="1" x14ac:dyDescent="0.25">
      <c r="A338" s="772"/>
      <c r="B338" s="591">
        <f>B334+1</f>
        <v>45</v>
      </c>
      <c r="C338" s="791"/>
      <c r="D338" s="594" t="s">
        <v>50</v>
      </c>
      <c r="E338" s="594" t="s">
        <v>499</v>
      </c>
      <c r="F338" s="597"/>
      <c r="G338" s="597" t="s">
        <v>48</v>
      </c>
      <c r="H338" s="613"/>
      <c r="I338" s="616" t="s">
        <v>457</v>
      </c>
      <c r="J338" s="603" t="s">
        <v>161</v>
      </c>
      <c r="K338" s="535"/>
      <c r="L338" s="536"/>
      <c r="M338" s="676" t="s">
        <v>294</v>
      </c>
      <c r="N338" s="677"/>
      <c r="O338" s="677"/>
      <c r="P338" s="677"/>
      <c r="Q338" s="677"/>
      <c r="R338" s="678"/>
      <c r="S338" s="645"/>
      <c r="T338" s="506"/>
      <c r="U338" s="507"/>
      <c r="V338" s="507"/>
      <c r="W338" s="507"/>
      <c r="X338" s="507"/>
      <c r="Y338" s="508"/>
      <c r="AA338" s="281">
        <v>2</v>
      </c>
      <c r="AB338" s="281">
        <v>4</v>
      </c>
      <c r="AC338" s="281">
        <f>+IF(H338="●",3,1)</f>
        <v>1</v>
      </c>
      <c r="AD338" s="281"/>
      <c r="AE338" s="1">
        <f t="shared" si="29"/>
        <v>0</v>
      </c>
      <c r="AF338" s="1" t="str">
        <f t="shared" si="30"/>
        <v>●</v>
      </c>
      <c r="AG338" s="1">
        <f t="shared" si="31"/>
        <v>0</v>
      </c>
      <c r="AI338" s="4">
        <f t="shared" si="32"/>
        <v>0</v>
      </c>
      <c r="AJ338" s="4">
        <f t="shared" si="33"/>
        <v>0</v>
      </c>
    </row>
    <row r="339" spans="1:36" ht="20.45" customHeight="1" x14ac:dyDescent="0.25">
      <c r="A339" s="772"/>
      <c r="B339" s="592"/>
      <c r="C339" s="791"/>
      <c r="D339" s="595"/>
      <c r="E339" s="595"/>
      <c r="F339" s="598"/>
      <c r="G339" s="598"/>
      <c r="H339" s="614"/>
      <c r="I339" s="617"/>
      <c r="J339" s="604"/>
      <c r="K339" s="537"/>
      <c r="L339" s="538"/>
      <c r="M339" s="580"/>
      <c r="N339" s="581"/>
      <c r="O339" s="581"/>
      <c r="P339" s="581"/>
      <c r="Q339" s="581"/>
      <c r="R339" s="582"/>
      <c r="S339" s="646"/>
      <c r="T339" s="509"/>
      <c r="U339" s="510"/>
      <c r="V339" s="510"/>
      <c r="W339" s="510"/>
      <c r="X339" s="510"/>
      <c r="Y339" s="511"/>
      <c r="AA339" s="281">
        <v>2</v>
      </c>
      <c r="AB339" s="281">
        <v>4</v>
      </c>
      <c r="AC339" s="281">
        <f>+AC338</f>
        <v>1</v>
      </c>
      <c r="AD339" s="281"/>
      <c r="AE339" s="1">
        <f t="shared" si="29"/>
        <v>0</v>
      </c>
      <c r="AF339" s="1">
        <f t="shared" si="30"/>
        <v>0</v>
      </c>
      <c r="AG339" s="1">
        <f t="shared" si="31"/>
        <v>0</v>
      </c>
      <c r="AI339" s="4">
        <f t="shared" si="32"/>
        <v>0</v>
      </c>
      <c r="AJ339" s="4">
        <f t="shared" si="33"/>
        <v>0</v>
      </c>
    </row>
    <row r="340" spans="1:36" ht="16.899999999999999" customHeight="1" x14ac:dyDescent="0.25">
      <c r="A340" s="772"/>
      <c r="B340" s="592"/>
      <c r="C340" s="791"/>
      <c r="D340" s="595"/>
      <c r="E340" s="595"/>
      <c r="F340" s="598"/>
      <c r="G340" s="598"/>
      <c r="H340" s="614"/>
      <c r="I340" s="617"/>
      <c r="J340" s="589" t="s">
        <v>181</v>
      </c>
      <c r="K340" s="537"/>
      <c r="L340" s="538"/>
      <c r="M340" s="583"/>
      <c r="N340" s="584"/>
      <c r="O340" s="584"/>
      <c r="P340" s="584"/>
      <c r="Q340" s="584"/>
      <c r="R340" s="585"/>
      <c r="S340" s="646"/>
      <c r="T340" s="509"/>
      <c r="U340" s="510"/>
      <c r="V340" s="510"/>
      <c r="W340" s="510"/>
      <c r="X340" s="510"/>
      <c r="Y340" s="511"/>
      <c r="AA340" s="281">
        <v>2</v>
      </c>
      <c r="AB340" s="281">
        <v>4</v>
      </c>
      <c r="AC340" s="281">
        <f>+AC339</f>
        <v>1</v>
      </c>
      <c r="AD340" s="281"/>
      <c r="AE340" s="1">
        <f t="shared" si="29"/>
        <v>0</v>
      </c>
      <c r="AF340" s="1">
        <f t="shared" si="30"/>
        <v>0</v>
      </c>
      <c r="AG340" s="1">
        <f t="shared" si="31"/>
        <v>0</v>
      </c>
      <c r="AI340" s="4">
        <f t="shared" si="32"/>
        <v>0</v>
      </c>
      <c r="AJ340" s="4">
        <f t="shared" si="33"/>
        <v>0</v>
      </c>
    </row>
    <row r="341" spans="1:36" ht="73.150000000000006" customHeight="1" thickBot="1" x14ac:dyDescent="0.3">
      <c r="A341" s="772"/>
      <c r="B341" s="612"/>
      <c r="C341" s="695"/>
      <c r="D341" s="596"/>
      <c r="E341" s="596"/>
      <c r="F341" s="599"/>
      <c r="G341" s="599"/>
      <c r="H341" s="615"/>
      <c r="I341" s="795"/>
      <c r="J341" s="590"/>
      <c r="K341" s="632"/>
      <c r="L341" s="633"/>
      <c r="M341" s="586"/>
      <c r="N341" s="587"/>
      <c r="O341" s="587"/>
      <c r="P341" s="587"/>
      <c r="Q341" s="587"/>
      <c r="R341" s="588"/>
      <c r="S341" s="693"/>
      <c r="T341" s="577"/>
      <c r="U341" s="578"/>
      <c r="V341" s="578"/>
      <c r="W341" s="578"/>
      <c r="X341" s="578"/>
      <c r="Y341" s="579"/>
      <c r="AA341" s="281">
        <v>2</v>
      </c>
      <c r="AB341" s="281">
        <v>4</v>
      </c>
      <c r="AC341" s="281">
        <f>+AC340</f>
        <v>1</v>
      </c>
      <c r="AD341" s="281"/>
      <c r="AE341" s="1">
        <f t="shared" si="29"/>
        <v>0</v>
      </c>
      <c r="AF341" s="1">
        <f t="shared" si="30"/>
        <v>0</v>
      </c>
      <c r="AG341" s="1">
        <f t="shared" si="31"/>
        <v>0</v>
      </c>
      <c r="AI341" s="4">
        <f t="shared" si="32"/>
        <v>0</v>
      </c>
      <c r="AJ341" s="4">
        <f t="shared" si="33"/>
        <v>0</v>
      </c>
    </row>
    <row r="342" spans="1:36" s="215" customFormat="1" ht="10.15" customHeight="1" thickBot="1" x14ac:dyDescent="0.3">
      <c r="A342" s="241"/>
      <c r="B342" s="242"/>
      <c r="C342" s="218"/>
      <c r="D342" s="218"/>
      <c r="E342" s="218"/>
      <c r="F342" s="218"/>
      <c r="G342" s="218"/>
      <c r="H342" s="218"/>
      <c r="I342" s="238"/>
      <c r="J342" s="222"/>
      <c r="K342" s="226"/>
      <c r="L342" s="223"/>
      <c r="M342" s="239"/>
      <c r="N342" s="239"/>
      <c r="O342" s="239"/>
      <c r="P342" s="239"/>
      <c r="Q342" s="239"/>
      <c r="R342" s="239"/>
      <c r="S342" s="223"/>
      <c r="T342" s="240"/>
      <c r="U342" s="240"/>
      <c r="V342" s="240"/>
      <c r="W342" s="240"/>
      <c r="X342" s="240"/>
      <c r="Y342" s="240"/>
      <c r="AA342" s="281"/>
      <c r="AB342" s="281">
        <v>1</v>
      </c>
      <c r="AC342" s="281">
        <v>1</v>
      </c>
      <c r="AD342" s="281"/>
      <c r="AE342" s="215">
        <f t="shared" si="29"/>
        <v>0</v>
      </c>
      <c r="AF342" s="215">
        <f t="shared" si="30"/>
        <v>0</v>
      </c>
      <c r="AG342" s="215">
        <f t="shared" si="31"/>
        <v>0</v>
      </c>
      <c r="AI342" s="206">
        <f t="shared" si="32"/>
        <v>0</v>
      </c>
      <c r="AJ342" s="206">
        <f t="shared" si="33"/>
        <v>0</v>
      </c>
    </row>
    <row r="343" spans="1:36" s="17" customFormat="1" ht="25.9" customHeight="1" thickBot="1" x14ac:dyDescent="0.3">
      <c r="A343" s="16"/>
      <c r="B343" s="575" t="s">
        <v>56</v>
      </c>
      <c r="C343" s="576"/>
      <c r="D343" s="576"/>
      <c r="E343" s="576"/>
      <c r="F343" s="576"/>
      <c r="G343" s="576"/>
      <c r="H343" s="576"/>
      <c r="I343" s="576"/>
      <c r="J343" s="576"/>
      <c r="K343" s="640"/>
      <c r="L343" s="576"/>
      <c r="M343" s="576"/>
      <c r="N343" s="576"/>
      <c r="O343" s="576"/>
      <c r="P343" s="576"/>
      <c r="Q343" s="576"/>
      <c r="R343" s="576"/>
      <c r="S343" s="576"/>
      <c r="T343" s="576"/>
      <c r="U343" s="576"/>
      <c r="V343" s="576"/>
      <c r="W343" s="576"/>
      <c r="X343" s="576"/>
      <c r="Y343" s="519"/>
      <c r="AA343" s="282"/>
      <c r="AB343" s="282">
        <v>1</v>
      </c>
      <c r="AC343" s="281">
        <v>1</v>
      </c>
      <c r="AD343" s="281"/>
      <c r="AE343" s="1">
        <f t="shared" si="29"/>
        <v>0</v>
      </c>
      <c r="AF343" s="1">
        <f t="shared" si="30"/>
        <v>0</v>
      </c>
      <c r="AG343" s="1">
        <f t="shared" si="31"/>
        <v>0</v>
      </c>
      <c r="AI343" s="4">
        <f t="shared" si="32"/>
        <v>0</v>
      </c>
      <c r="AJ343" s="4">
        <f t="shared" si="33"/>
        <v>0</v>
      </c>
    </row>
    <row r="344" spans="1:36" ht="45.75" customHeight="1" x14ac:dyDescent="0.25">
      <c r="A344" s="772"/>
      <c r="B344" s="2"/>
      <c r="C344" s="634" t="s">
        <v>295</v>
      </c>
      <c r="D344" s="635"/>
      <c r="E344" s="635"/>
      <c r="F344" s="635"/>
      <c r="G344" s="635"/>
      <c r="H344" s="635"/>
      <c r="I344" s="635"/>
      <c r="J344" s="635"/>
      <c r="K344" s="636"/>
      <c r="L344" s="635"/>
      <c r="M344" s="635"/>
      <c r="N344" s="635"/>
      <c r="O344" s="635"/>
      <c r="P344" s="635"/>
      <c r="Q344" s="635"/>
      <c r="R344" s="635"/>
      <c r="S344" s="635"/>
      <c r="T344" s="635"/>
      <c r="U344" s="635"/>
      <c r="V344" s="635"/>
      <c r="W344" s="635"/>
      <c r="X344" s="635"/>
      <c r="Y344" s="637"/>
      <c r="AB344" s="281">
        <v>1</v>
      </c>
      <c r="AC344" s="281">
        <v>1</v>
      </c>
      <c r="AD344" s="281"/>
      <c r="AE344" s="1">
        <f t="shared" si="29"/>
        <v>0</v>
      </c>
      <c r="AF344" s="1">
        <f t="shared" si="30"/>
        <v>0</v>
      </c>
      <c r="AG344" s="1">
        <f t="shared" si="31"/>
        <v>0</v>
      </c>
      <c r="AI344" s="4">
        <f t="shared" si="32"/>
        <v>0</v>
      </c>
      <c r="AJ344" s="4">
        <f t="shared" si="33"/>
        <v>0</v>
      </c>
    </row>
    <row r="345" spans="1:36" ht="55.9" customHeight="1" x14ac:dyDescent="0.25">
      <c r="A345" s="772"/>
      <c r="B345" s="591">
        <f>+B338+1</f>
        <v>46</v>
      </c>
      <c r="C345" s="694"/>
      <c r="D345" s="594" t="s">
        <v>14</v>
      </c>
      <c r="E345" s="594" t="s">
        <v>497</v>
      </c>
      <c r="F345" s="597" t="s">
        <v>48</v>
      </c>
      <c r="G345" s="597"/>
      <c r="H345" s="613"/>
      <c r="I345" s="600" t="s">
        <v>296</v>
      </c>
      <c r="J345" s="691" t="s">
        <v>297</v>
      </c>
      <c r="K345" s="535"/>
      <c r="L345" s="536"/>
      <c r="M345" s="526" t="s">
        <v>298</v>
      </c>
      <c r="N345" s="527"/>
      <c r="O345" s="527"/>
      <c r="P345" s="527"/>
      <c r="Q345" s="527"/>
      <c r="R345" s="529"/>
      <c r="S345" s="503"/>
      <c r="T345" s="623"/>
      <c r="U345" s="624"/>
      <c r="V345" s="624"/>
      <c r="W345" s="624"/>
      <c r="X345" s="624"/>
      <c r="Y345" s="625"/>
      <c r="AB345" s="281">
        <v>4</v>
      </c>
      <c r="AC345" s="281">
        <f>+IF(H345="●",3,1)</f>
        <v>1</v>
      </c>
      <c r="AD345" s="281"/>
      <c r="AE345" s="1" t="str">
        <f t="shared" si="29"/>
        <v>●</v>
      </c>
      <c r="AF345" s="1">
        <f t="shared" si="30"/>
        <v>0</v>
      </c>
      <c r="AG345" s="1">
        <f t="shared" si="31"/>
        <v>0</v>
      </c>
      <c r="AI345" s="4">
        <f t="shared" si="32"/>
        <v>0</v>
      </c>
      <c r="AJ345" s="4">
        <f t="shared" si="33"/>
        <v>0</v>
      </c>
    </row>
    <row r="346" spans="1:36" ht="20.45" customHeight="1" x14ac:dyDescent="0.25">
      <c r="A346" s="772"/>
      <c r="B346" s="592"/>
      <c r="C346" s="694"/>
      <c r="D346" s="595"/>
      <c r="E346" s="595"/>
      <c r="F346" s="598"/>
      <c r="G346" s="598"/>
      <c r="H346" s="614"/>
      <c r="I346" s="601"/>
      <c r="J346" s="692"/>
      <c r="K346" s="537"/>
      <c r="L346" s="538"/>
      <c r="M346" s="789" t="s">
        <v>88</v>
      </c>
      <c r="N346" s="778"/>
      <c r="O346" s="778"/>
      <c r="P346" s="778"/>
      <c r="Q346" s="778"/>
      <c r="R346" s="779"/>
      <c r="S346" s="504"/>
      <c r="T346" s="626"/>
      <c r="U346" s="627"/>
      <c r="V346" s="627"/>
      <c r="W346" s="627"/>
      <c r="X346" s="627"/>
      <c r="Y346" s="628"/>
      <c r="AB346" s="281">
        <v>4</v>
      </c>
      <c r="AC346" s="281">
        <f>+AC345</f>
        <v>1</v>
      </c>
      <c r="AD346" s="281"/>
      <c r="AE346" s="1">
        <f t="shared" si="29"/>
        <v>0</v>
      </c>
      <c r="AF346" s="1">
        <f t="shared" si="30"/>
        <v>0</v>
      </c>
      <c r="AG346" s="1">
        <f t="shared" si="31"/>
        <v>0</v>
      </c>
      <c r="AI346" s="4">
        <f t="shared" si="32"/>
        <v>0</v>
      </c>
      <c r="AJ346" s="4">
        <f t="shared" si="33"/>
        <v>0</v>
      </c>
    </row>
    <row r="347" spans="1:36" ht="102" customHeight="1" x14ac:dyDescent="0.25">
      <c r="A347" s="772"/>
      <c r="B347" s="592"/>
      <c r="C347" s="694"/>
      <c r="D347" s="595"/>
      <c r="E347" s="595"/>
      <c r="F347" s="598"/>
      <c r="G347" s="598"/>
      <c r="H347" s="614"/>
      <c r="I347" s="601"/>
      <c r="J347" s="589" t="s">
        <v>299</v>
      </c>
      <c r="K347" s="537"/>
      <c r="L347" s="538"/>
      <c r="M347" s="790"/>
      <c r="N347" s="781"/>
      <c r="O347" s="781"/>
      <c r="P347" s="781"/>
      <c r="Q347" s="781"/>
      <c r="R347" s="782"/>
      <c r="S347" s="504"/>
      <c r="T347" s="626"/>
      <c r="U347" s="627"/>
      <c r="V347" s="627"/>
      <c r="W347" s="627"/>
      <c r="X347" s="627"/>
      <c r="Y347" s="628"/>
      <c r="AB347" s="281">
        <v>4</v>
      </c>
      <c r="AC347" s="281">
        <f>+AC346</f>
        <v>1</v>
      </c>
      <c r="AD347" s="281"/>
      <c r="AE347" s="1">
        <f t="shared" si="29"/>
        <v>0</v>
      </c>
      <c r="AF347" s="1">
        <f t="shared" si="30"/>
        <v>0</v>
      </c>
      <c r="AG347" s="1">
        <f t="shared" si="31"/>
        <v>0</v>
      </c>
      <c r="AI347" s="4">
        <f t="shared" si="32"/>
        <v>0</v>
      </c>
      <c r="AJ347" s="4">
        <f t="shared" si="33"/>
        <v>0</v>
      </c>
    </row>
    <row r="348" spans="1:36" ht="109.9" customHeight="1" thickBot="1" x14ac:dyDescent="0.3">
      <c r="A348" s="772"/>
      <c r="B348" s="593"/>
      <c r="C348" s="695"/>
      <c r="D348" s="749"/>
      <c r="E348" s="749"/>
      <c r="F348" s="700"/>
      <c r="G348" s="700"/>
      <c r="H348" s="615"/>
      <c r="I348" s="690"/>
      <c r="J348" s="590"/>
      <c r="K348" s="558"/>
      <c r="L348" s="559"/>
      <c r="M348" s="783"/>
      <c r="N348" s="784"/>
      <c r="O348" s="784"/>
      <c r="P348" s="784"/>
      <c r="Q348" s="784"/>
      <c r="R348" s="785"/>
      <c r="S348" s="608"/>
      <c r="T348" s="684"/>
      <c r="U348" s="685"/>
      <c r="V348" s="685"/>
      <c r="W348" s="685"/>
      <c r="X348" s="685"/>
      <c r="Y348" s="686"/>
      <c r="AB348" s="281">
        <v>4</v>
      </c>
      <c r="AC348" s="281">
        <f>+AC347</f>
        <v>1</v>
      </c>
      <c r="AD348" s="281"/>
      <c r="AE348" s="1">
        <f t="shared" si="29"/>
        <v>0</v>
      </c>
      <c r="AF348" s="1">
        <f t="shared" si="30"/>
        <v>0</v>
      </c>
      <c r="AG348" s="1">
        <f t="shared" si="31"/>
        <v>0</v>
      </c>
      <c r="AI348" s="4">
        <f t="shared" si="32"/>
        <v>0</v>
      </c>
      <c r="AJ348" s="4">
        <f t="shared" si="33"/>
        <v>0</v>
      </c>
    </row>
    <row r="349" spans="1:36" s="215" customFormat="1" ht="10.15" customHeight="1" thickBot="1" x14ac:dyDescent="0.3">
      <c r="A349" s="241"/>
      <c r="B349" s="217"/>
      <c r="C349" s="218"/>
      <c r="D349" s="218"/>
      <c r="E349" s="218"/>
      <c r="F349" s="218"/>
      <c r="G349" s="218"/>
      <c r="H349" s="218"/>
      <c r="I349" s="238"/>
      <c r="J349" s="222"/>
      <c r="K349" s="226"/>
      <c r="L349" s="223"/>
      <c r="M349" s="239"/>
      <c r="N349" s="239"/>
      <c r="O349" s="239"/>
      <c r="P349" s="239"/>
      <c r="Q349" s="239"/>
      <c r="R349" s="239"/>
      <c r="S349" s="223"/>
      <c r="T349" s="222"/>
      <c r="U349" s="222"/>
      <c r="V349" s="222"/>
      <c r="W349" s="222"/>
      <c r="X349" s="222"/>
      <c r="Y349" s="222"/>
      <c r="AA349" s="281"/>
      <c r="AB349" s="281">
        <v>1</v>
      </c>
      <c r="AC349" s="281">
        <v>1</v>
      </c>
      <c r="AD349" s="281"/>
      <c r="AE349" s="215">
        <f t="shared" si="29"/>
        <v>0</v>
      </c>
      <c r="AF349" s="215">
        <f t="shared" si="30"/>
        <v>0</v>
      </c>
      <c r="AG349" s="215">
        <f t="shared" si="31"/>
        <v>0</v>
      </c>
      <c r="AI349" s="206">
        <f t="shared" si="32"/>
        <v>0</v>
      </c>
      <c r="AJ349" s="206">
        <f t="shared" si="33"/>
        <v>0</v>
      </c>
    </row>
    <row r="350" spans="1:36" s="17" customFormat="1" ht="25.9" customHeight="1" thickBot="1" x14ac:dyDescent="0.3">
      <c r="A350" s="16"/>
      <c r="B350" s="575" t="s">
        <v>24</v>
      </c>
      <c r="C350" s="576"/>
      <c r="D350" s="576"/>
      <c r="E350" s="576"/>
      <c r="F350" s="576"/>
      <c r="G350" s="576"/>
      <c r="H350" s="576"/>
      <c r="I350" s="576"/>
      <c r="J350" s="576"/>
      <c r="K350" s="640"/>
      <c r="L350" s="576"/>
      <c r="M350" s="576"/>
      <c r="N350" s="576"/>
      <c r="O350" s="576"/>
      <c r="P350" s="576"/>
      <c r="Q350" s="576"/>
      <c r="R350" s="576"/>
      <c r="S350" s="576"/>
      <c r="T350" s="576"/>
      <c r="U350" s="576"/>
      <c r="V350" s="576"/>
      <c r="W350" s="576"/>
      <c r="X350" s="576"/>
      <c r="Y350" s="519"/>
      <c r="AA350" s="282"/>
      <c r="AB350" s="282">
        <v>1</v>
      </c>
      <c r="AC350" s="281">
        <v>1</v>
      </c>
      <c r="AD350" s="281"/>
      <c r="AE350" s="1">
        <f t="shared" si="29"/>
        <v>0</v>
      </c>
      <c r="AF350" s="1">
        <f t="shared" si="30"/>
        <v>0</v>
      </c>
      <c r="AG350" s="1">
        <f t="shared" si="31"/>
        <v>0</v>
      </c>
      <c r="AI350" s="4">
        <f t="shared" si="32"/>
        <v>0</v>
      </c>
      <c r="AJ350" s="4">
        <f t="shared" si="33"/>
        <v>0</v>
      </c>
    </row>
    <row r="351" spans="1:36" ht="45.75" customHeight="1" x14ac:dyDescent="0.25">
      <c r="A351" s="772"/>
      <c r="B351" s="2"/>
      <c r="C351" s="634" t="s">
        <v>391</v>
      </c>
      <c r="D351" s="635"/>
      <c r="E351" s="635"/>
      <c r="F351" s="635"/>
      <c r="G351" s="635"/>
      <c r="H351" s="635"/>
      <c r="I351" s="635"/>
      <c r="J351" s="635"/>
      <c r="K351" s="636"/>
      <c r="L351" s="635"/>
      <c r="M351" s="635"/>
      <c r="N351" s="635"/>
      <c r="O351" s="635"/>
      <c r="P351" s="635"/>
      <c r="Q351" s="635"/>
      <c r="R351" s="635"/>
      <c r="S351" s="635"/>
      <c r="T351" s="635"/>
      <c r="U351" s="635"/>
      <c r="V351" s="635"/>
      <c r="W351" s="635"/>
      <c r="X351" s="635"/>
      <c r="Y351" s="637"/>
      <c r="AB351" s="281">
        <v>1</v>
      </c>
      <c r="AC351" s="281">
        <v>1</v>
      </c>
      <c r="AD351" s="281"/>
      <c r="AE351" s="1">
        <f t="shared" si="29"/>
        <v>0</v>
      </c>
      <c r="AF351" s="1">
        <f t="shared" si="30"/>
        <v>0</v>
      </c>
      <c r="AG351" s="1">
        <f t="shared" si="31"/>
        <v>0</v>
      </c>
      <c r="AI351" s="4">
        <f t="shared" si="32"/>
        <v>0</v>
      </c>
      <c r="AJ351" s="4">
        <f t="shared" si="33"/>
        <v>0</v>
      </c>
    </row>
    <row r="352" spans="1:36" ht="25.9" customHeight="1" x14ac:dyDescent="0.25">
      <c r="A352" s="772"/>
      <c r="B352" s="591">
        <f>+B345+1</f>
        <v>47</v>
      </c>
      <c r="C352" s="694"/>
      <c r="D352" s="594" t="s">
        <v>14</v>
      </c>
      <c r="E352" s="594" t="s">
        <v>13</v>
      </c>
      <c r="F352" s="597" t="s">
        <v>48</v>
      </c>
      <c r="G352" s="597"/>
      <c r="H352" s="613"/>
      <c r="I352" s="616" t="s">
        <v>137</v>
      </c>
      <c r="J352" s="603" t="s">
        <v>182</v>
      </c>
      <c r="K352" s="535"/>
      <c r="L352" s="536"/>
      <c r="M352" s="526" t="s">
        <v>300</v>
      </c>
      <c r="N352" s="527"/>
      <c r="O352" s="527"/>
      <c r="P352" s="527"/>
      <c r="Q352" s="527"/>
      <c r="R352" s="529"/>
      <c r="S352" s="645"/>
      <c r="T352" s="623"/>
      <c r="U352" s="624"/>
      <c r="V352" s="624"/>
      <c r="W352" s="624"/>
      <c r="X352" s="624"/>
      <c r="Y352" s="625"/>
      <c r="AB352" s="281">
        <v>4</v>
      </c>
      <c r="AC352" s="281">
        <f>+IF(H352="●",3,1)</f>
        <v>1</v>
      </c>
      <c r="AD352" s="281"/>
      <c r="AE352" s="1" t="str">
        <f t="shared" si="29"/>
        <v>●</v>
      </c>
      <c r="AF352" s="1">
        <f t="shared" si="30"/>
        <v>0</v>
      </c>
      <c r="AG352" s="1">
        <f t="shared" si="31"/>
        <v>0</v>
      </c>
      <c r="AI352" s="4">
        <f t="shared" si="32"/>
        <v>0</v>
      </c>
      <c r="AJ352" s="4">
        <f t="shared" si="33"/>
        <v>0</v>
      </c>
    </row>
    <row r="353" spans="1:36" ht="60" customHeight="1" x14ac:dyDescent="0.25">
      <c r="A353" s="772"/>
      <c r="B353" s="592"/>
      <c r="C353" s="694"/>
      <c r="D353" s="595"/>
      <c r="E353" s="595"/>
      <c r="F353" s="598"/>
      <c r="G353" s="598"/>
      <c r="H353" s="614"/>
      <c r="I353" s="617"/>
      <c r="J353" s="604"/>
      <c r="K353" s="537"/>
      <c r="L353" s="538"/>
      <c r="M353" s="721" t="s">
        <v>371</v>
      </c>
      <c r="N353" s="666"/>
      <c r="O353" s="666"/>
      <c r="P353" s="666"/>
      <c r="Q353" s="666"/>
      <c r="R353" s="667"/>
      <c r="S353" s="646"/>
      <c r="T353" s="626"/>
      <c r="U353" s="627"/>
      <c r="V353" s="627"/>
      <c r="W353" s="627"/>
      <c r="X353" s="627"/>
      <c r="Y353" s="628"/>
      <c r="AB353" s="281">
        <v>4</v>
      </c>
      <c r="AC353" s="281">
        <f>+AC352</f>
        <v>1</v>
      </c>
      <c r="AD353" s="281"/>
      <c r="AE353" s="1">
        <f t="shared" si="29"/>
        <v>0</v>
      </c>
      <c r="AF353" s="1">
        <f t="shared" si="30"/>
        <v>0</v>
      </c>
      <c r="AG353" s="1">
        <f t="shared" si="31"/>
        <v>0</v>
      </c>
      <c r="AI353" s="4">
        <f t="shared" si="32"/>
        <v>0</v>
      </c>
      <c r="AJ353" s="4">
        <f t="shared" si="33"/>
        <v>0</v>
      </c>
    </row>
    <row r="354" spans="1:36" ht="25.15" customHeight="1" x14ac:dyDescent="0.25">
      <c r="A354" s="772"/>
      <c r="B354" s="592"/>
      <c r="C354" s="694"/>
      <c r="D354" s="595"/>
      <c r="E354" s="595"/>
      <c r="F354" s="598"/>
      <c r="G354" s="598"/>
      <c r="H354" s="614"/>
      <c r="I354" s="617"/>
      <c r="J354" s="611" t="s">
        <v>301</v>
      </c>
      <c r="K354" s="537"/>
      <c r="L354" s="538"/>
      <c r="M354" s="724"/>
      <c r="N354" s="669"/>
      <c r="O354" s="669"/>
      <c r="P354" s="669"/>
      <c r="Q354" s="669"/>
      <c r="R354" s="670"/>
      <c r="S354" s="646"/>
      <c r="T354" s="626"/>
      <c r="U354" s="627"/>
      <c r="V354" s="627"/>
      <c r="W354" s="627"/>
      <c r="X354" s="627"/>
      <c r="Y354" s="628"/>
      <c r="AB354" s="281">
        <v>4</v>
      </c>
      <c r="AC354" s="281">
        <f>+AC353</f>
        <v>1</v>
      </c>
      <c r="AD354" s="281"/>
      <c r="AE354" s="1">
        <f t="shared" si="29"/>
        <v>0</v>
      </c>
      <c r="AF354" s="1">
        <f t="shared" si="30"/>
        <v>0</v>
      </c>
      <c r="AG354" s="1">
        <f t="shared" si="31"/>
        <v>0</v>
      </c>
      <c r="AI354" s="4">
        <f t="shared" si="32"/>
        <v>0</v>
      </c>
      <c r="AJ354" s="4">
        <f t="shared" si="33"/>
        <v>0</v>
      </c>
    </row>
    <row r="355" spans="1:36" ht="162" customHeight="1" x14ac:dyDescent="0.25">
      <c r="A355" s="772"/>
      <c r="B355" s="638"/>
      <c r="C355" s="791"/>
      <c r="D355" s="675"/>
      <c r="E355" s="675"/>
      <c r="F355" s="662"/>
      <c r="G355" s="662"/>
      <c r="H355" s="687"/>
      <c r="I355" s="688"/>
      <c r="J355" s="653"/>
      <c r="K355" s="539"/>
      <c r="L355" s="540"/>
      <c r="M355" s="671"/>
      <c r="N355" s="672"/>
      <c r="O355" s="672"/>
      <c r="P355" s="672"/>
      <c r="Q355" s="672"/>
      <c r="R355" s="673"/>
      <c r="S355" s="647"/>
      <c r="T355" s="629"/>
      <c r="U355" s="630"/>
      <c r="V355" s="630"/>
      <c r="W355" s="630"/>
      <c r="X355" s="630"/>
      <c r="Y355" s="631"/>
      <c r="AB355" s="281">
        <v>4</v>
      </c>
      <c r="AC355" s="281">
        <f>+AC354</f>
        <v>1</v>
      </c>
      <c r="AD355" s="281"/>
      <c r="AE355" s="1">
        <f t="shared" si="29"/>
        <v>0</v>
      </c>
      <c r="AF355" s="1">
        <f t="shared" si="30"/>
        <v>0</v>
      </c>
      <c r="AG355" s="1">
        <f t="shared" si="31"/>
        <v>0</v>
      </c>
      <c r="AI355" s="4">
        <f t="shared" si="32"/>
        <v>0</v>
      </c>
      <c r="AJ355" s="4">
        <f t="shared" si="33"/>
        <v>0</v>
      </c>
    </row>
    <row r="356" spans="1:36" ht="60" customHeight="1" x14ac:dyDescent="0.25">
      <c r="A356" s="772"/>
      <c r="B356" s="591">
        <f>+B352+1</f>
        <v>48</v>
      </c>
      <c r="C356" s="791"/>
      <c r="D356" s="594" t="s">
        <v>14</v>
      </c>
      <c r="E356" s="594" t="s">
        <v>13</v>
      </c>
      <c r="F356" s="597" t="s">
        <v>48</v>
      </c>
      <c r="G356" s="597"/>
      <c r="H356" s="613"/>
      <c r="I356" s="616" t="s">
        <v>467</v>
      </c>
      <c r="J356" s="603" t="s">
        <v>302</v>
      </c>
      <c r="K356" s="535"/>
      <c r="L356" s="536"/>
      <c r="M356" s="676" t="s">
        <v>303</v>
      </c>
      <c r="N356" s="677"/>
      <c r="O356" s="677"/>
      <c r="P356" s="677"/>
      <c r="Q356" s="677"/>
      <c r="R356" s="678"/>
      <c r="S356" s="645"/>
      <c r="T356" s="506"/>
      <c r="U356" s="507"/>
      <c r="V356" s="507"/>
      <c r="W356" s="507"/>
      <c r="X356" s="507"/>
      <c r="Y356" s="508"/>
      <c r="AB356" s="281">
        <v>4</v>
      </c>
      <c r="AC356" s="281">
        <f>+IF(H356="●",3,1)</f>
        <v>1</v>
      </c>
      <c r="AD356" s="281"/>
      <c r="AE356" s="1" t="str">
        <f t="shared" si="29"/>
        <v>●</v>
      </c>
      <c r="AF356" s="1">
        <f t="shared" si="30"/>
        <v>0</v>
      </c>
      <c r="AG356" s="1">
        <f t="shared" si="31"/>
        <v>0</v>
      </c>
      <c r="AI356" s="4">
        <f t="shared" si="32"/>
        <v>0</v>
      </c>
      <c r="AJ356" s="4">
        <f t="shared" si="33"/>
        <v>0</v>
      </c>
    </row>
    <row r="357" spans="1:36" ht="19.899999999999999" customHeight="1" x14ac:dyDescent="0.25">
      <c r="A357" s="772"/>
      <c r="B357" s="592"/>
      <c r="C357" s="791"/>
      <c r="D357" s="595"/>
      <c r="E357" s="595"/>
      <c r="F357" s="598"/>
      <c r="G357" s="598"/>
      <c r="H357" s="614"/>
      <c r="I357" s="617"/>
      <c r="J357" s="604"/>
      <c r="K357" s="537"/>
      <c r="L357" s="538"/>
      <c r="M357" s="665" t="s">
        <v>372</v>
      </c>
      <c r="N357" s="666"/>
      <c r="O357" s="666"/>
      <c r="P357" s="666"/>
      <c r="Q357" s="666"/>
      <c r="R357" s="667"/>
      <c r="S357" s="646"/>
      <c r="T357" s="509"/>
      <c r="U357" s="510"/>
      <c r="V357" s="510"/>
      <c r="W357" s="510"/>
      <c r="X357" s="510"/>
      <c r="Y357" s="511"/>
      <c r="AB357" s="281">
        <v>4</v>
      </c>
      <c r="AC357" s="281">
        <f>+AC356</f>
        <v>1</v>
      </c>
      <c r="AD357" s="281"/>
      <c r="AE357" s="1">
        <f t="shared" si="29"/>
        <v>0</v>
      </c>
      <c r="AF357" s="1">
        <f t="shared" si="30"/>
        <v>0</v>
      </c>
      <c r="AG357" s="1">
        <f t="shared" si="31"/>
        <v>0</v>
      </c>
      <c r="AI357" s="4">
        <f t="shared" si="32"/>
        <v>0</v>
      </c>
      <c r="AJ357" s="4">
        <f t="shared" si="33"/>
        <v>0</v>
      </c>
    </row>
    <row r="358" spans="1:36" ht="30" customHeight="1" x14ac:dyDescent="0.25">
      <c r="A358" s="772"/>
      <c r="B358" s="592"/>
      <c r="C358" s="791"/>
      <c r="D358" s="595"/>
      <c r="E358" s="595"/>
      <c r="F358" s="598"/>
      <c r="G358" s="598"/>
      <c r="H358" s="614"/>
      <c r="I358" s="617"/>
      <c r="J358" s="589" t="s">
        <v>304</v>
      </c>
      <c r="K358" s="537"/>
      <c r="L358" s="538"/>
      <c r="M358" s="668"/>
      <c r="N358" s="669"/>
      <c r="O358" s="669"/>
      <c r="P358" s="669"/>
      <c r="Q358" s="669"/>
      <c r="R358" s="670"/>
      <c r="S358" s="646"/>
      <c r="T358" s="509"/>
      <c r="U358" s="510"/>
      <c r="V358" s="510"/>
      <c r="W358" s="510"/>
      <c r="X358" s="510"/>
      <c r="Y358" s="511"/>
      <c r="AB358" s="281">
        <v>4</v>
      </c>
      <c r="AC358" s="281">
        <f>+AC357</f>
        <v>1</v>
      </c>
      <c r="AD358" s="281"/>
      <c r="AE358" s="1">
        <f t="shared" si="29"/>
        <v>0</v>
      </c>
      <c r="AF358" s="1">
        <f t="shared" si="30"/>
        <v>0</v>
      </c>
      <c r="AG358" s="1">
        <f t="shared" si="31"/>
        <v>0</v>
      </c>
      <c r="AI358" s="4">
        <f t="shared" si="32"/>
        <v>0</v>
      </c>
      <c r="AJ358" s="4">
        <f t="shared" si="33"/>
        <v>0</v>
      </c>
    </row>
    <row r="359" spans="1:36" ht="99.6" customHeight="1" x14ac:dyDescent="0.25">
      <c r="A359" s="772"/>
      <c r="B359" s="638"/>
      <c r="C359" s="791"/>
      <c r="D359" s="675"/>
      <c r="E359" s="675"/>
      <c r="F359" s="662"/>
      <c r="G359" s="662"/>
      <c r="H359" s="687"/>
      <c r="I359" s="688"/>
      <c r="J359" s="653"/>
      <c r="K359" s="539"/>
      <c r="L359" s="540"/>
      <c r="M359" s="671"/>
      <c r="N359" s="672"/>
      <c r="O359" s="672"/>
      <c r="P359" s="672"/>
      <c r="Q359" s="672"/>
      <c r="R359" s="673"/>
      <c r="S359" s="647"/>
      <c r="T359" s="512"/>
      <c r="U359" s="513"/>
      <c r="V359" s="513"/>
      <c r="W359" s="513"/>
      <c r="X359" s="513"/>
      <c r="Y359" s="514"/>
      <c r="AB359" s="281">
        <v>4</v>
      </c>
      <c r="AC359" s="281">
        <f>+AC358</f>
        <v>1</v>
      </c>
      <c r="AD359" s="281"/>
      <c r="AE359" s="1">
        <f t="shared" si="29"/>
        <v>0</v>
      </c>
      <c r="AF359" s="1">
        <f t="shared" si="30"/>
        <v>0</v>
      </c>
      <c r="AG359" s="1">
        <f t="shared" si="31"/>
        <v>0</v>
      </c>
      <c r="AI359" s="4">
        <f t="shared" si="32"/>
        <v>0</v>
      </c>
      <c r="AJ359" s="4">
        <f t="shared" si="33"/>
        <v>0</v>
      </c>
    </row>
    <row r="360" spans="1:36" ht="25.9" customHeight="1" x14ac:dyDescent="0.25">
      <c r="A360" s="772"/>
      <c r="B360" s="591">
        <f>+B356+1</f>
        <v>49</v>
      </c>
      <c r="C360" s="791"/>
      <c r="D360" s="594" t="s">
        <v>14</v>
      </c>
      <c r="E360" s="594" t="s">
        <v>13</v>
      </c>
      <c r="F360" s="597" t="s">
        <v>48</v>
      </c>
      <c r="G360" s="597"/>
      <c r="H360" s="613"/>
      <c r="I360" s="616" t="s">
        <v>458</v>
      </c>
      <c r="J360" s="603" t="s">
        <v>342</v>
      </c>
      <c r="K360" s="535"/>
      <c r="L360" s="536"/>
      <c r="M360" s="676" t="s">
        <v>41</v>
      </c>
      <c r="N360" s="677"/>
      <c r="O360" s="677"/>
      <c r="P360" s="677"/>
      <c r="Q360" s="677"/>
      <c r="R360" s="678"/>
      <c r="S360" s="645"/>
      <c r="T360" s="506"/>
      <c r="U360" s="507"/>
      <c r="V360" s="507"/>
      <c r="W360" s="507"/>
      <c r="X360" s="507"/>
      <c r="Y360" s="508"/>
      <c r="AB360" s="281">
        <v>4</v>
      </c>
      <c r="AC360" s="281">
        <f>+IF(H360="●",3,1)</f>
        <v>1</v>
      </c>
      <c r="AD360" s="281"/>
      <c r="AE360" s="1" t="str">
        <f t="shared" si="29"/>
        <v>●</v>
      </c>
      <c r="AF360" s="1">
        <f t="shared" si="30"/>
        <v>0</v>
      </c>
      <c r="AG360" s="1">
        <f t="shared" si="31"/>
        <v>0</v>
      </c>
      <c r="AI360" s="4">
        <f t="shared" si="32"/>
        <v>0</v>
      </c>
      <c r="AJ360" s="4">
        <f t="shared" si="33"/>
        <v>0</v>
      </c>
    </row>
    <row r="361" spans="1:36" ht="40.15" customHeight="1" x14ac:dyDescent="0.25">
      <c r="A361" s="772"/>
      <c r="B361" s="592"/>
      <c r="C361" s="791"/>
      <c r="D361" s="595"/>
      <c r="E361" s="595"/>
      <c r="F361" s="598"/>
      <c r="G361" s="598"/>
      <c r="H361" s="614"/>
      <c r="I361" s="617"/>
      <c r="J361" s="604"/>
      <c r="K361" s="537"/>
      <c r="L361" s="538"/>
      <c r="M361" s="665" t="s">
        <v>373</v>
      </c>
      <c r="N361" s="666"/>
      <c r="O361" s="666"/>
      <c r="P361" s="666"/>
      <c r="Q361" s="666"/>
      <c r="R361" s="667"/>
      <c r="S361" s="646"/>
      <c r="T361" s="509"/>
      <c r="U361" s="510"/>
      <c r="V361" s="510"/>
      <c r="W361" s="510"/>
      <c r="X361" s="510"/>
      <c r="Y361" s="511"/>
      <c r="AB361" s="281">
        <v>4</v>
      </c>
      <c r="AC361" s="281">
        <f>+AC360</f>
        <v>1</v>
      </c>
      <c r="AD361" s="281"/>
      <c r="AE361" s="1">
        <f t="shared" si="29"/>
        <v>0</v>
      </c>
      <c r="AF361" s="1">
        <f t="shared" si="30"/>
        <v>0</v>
      </c>
      <c r="AG361" s="1">
        <f t="shared" si="31"/>
        <v>0</v>
      </c>
      <c r="AI361" s="4">
        <f t="shared" si="32"/>
        <v>0</v>
      </c>
      <c r="AJ361" s="4">
        <f t="shared" si="33"/>
        <v>0</v>
      </c>
    </row>
    <row r="362" spans="1:36" ht="39.950000000000003" customHeight="1" x14ac:dyDescent="0.25">
      <c r="A362" s="772"/>
      <c r="B362" s="592"/>
      <c r="C362" s="791"/>
      <c r="D362" s="595"/>
      <c r="E362" s="595"/>
      <c r="F362" s="598"/>
      <c r="G362" s="598"/>
      <c r="H362" s="614"/>
      <c r="I362" s="617"/>
      <c r="J362" s="611" t="s">
        <v>305</v>
      </c>
      <c r="K362" s="537"/>
      <c r="L362" s="538"/>
      <c r="M362" s="668"/>
      <c r="N362" s="669"/>
      <c r="O362" s="669"/>
      <c r="P362" s="669"/>
      <c r="Q362" s="669"/>
      <c r="R362" s="670"/>
      <c r="S362" s="646"/>
      <c r="T362" s="509"/>
      <c r="U362" s="510"/>
      <c r="V362" s="510"/>
      <c r="W362" s="510"/>
      <c r="X362" s="510"/>
      <c r="Y362" s="511"/>
      <c r="AB362" s="281">
        <v>4</v>
      </c>
      <c r="AC362" s="281">
        <f>+AC361</f>
        <v>1</v>
      </c>
      <c r="AD362" s="281"/>
      <c r="AE362" s="1">
        <f t="shared" si="29"/>
        <v>0</v>
      </c>
      <c r="AF362" s="1">
        <f t="shared" si="30"/>
        <v>0</v>
      </c>
      <c r="AG362" s="1">
        <f t="shared" si="31"/>
        <v>0</v>
      </c>
      <c r="AI362" s="4">
        <f t="shared" si="32"/>
        <v>0</v>
      </c>
      <c r="AJ362" s="4">
        <f t="shared" si="33"/>
        <v>0</v>
      </c>
    </row>
    <row r="363" spans="1:36" ht="93" customHeight="1" x14ac:dyDescent="0.25">
      <c r="A363" s="772"/>
      <c r="B363" s="638"/>
      <c r="C363" s="791"/>
      <c r="D363" s="675"/>
      <c r="E363" s="675"/>
      <c r="F363" s="662"/>
      <c r="G363" s="662"/>
      <c r="H363" s="687"/>
      <c r="I363" s="688"/>
      <c r="J363" s="619"/>
      <c r="K363" s="539"/>
      <c r="L363" s="540"/>
      <c r="M363" s="671"/>
      <c r="N363" s="672"/>
      <c r="O363" s="672"/>
      <c r="P363" s="672"/>
      <c r="Q363" s="672"/>
      <c r="R363" s="673"/>
      <c r="S363" s="647"/>
      <c r="T363" s="512"/>
      <c r="U363" s="513"/>
      <c r="V363" s="513"/>
      <c r="W363" s="513"/>
      <c r="X363" s="513"/>
      <c r="Y363" s="514"/>
      <c r="AB363" s="281">
        <v>4</v>
      </c>
      <c r="AC363" s="281">
        <f>+AC362</f>
        <v>1</v>
      </c>
      <c r="AD363" s="281"/>
      <c r="AE363" s="1">
        <f t="shared" si="29"/>
        <v>0</v>
      </c>
      <c r="AF363" s="1">
        <f t="shared" si="30"/>
        <v>0</v>
      </c>
      <c r="AG363" s="1">
        <f t="shared" si="31"/>
        <v>0</v>
      </c>
      <c r="AI363" s="4">
        <f t="shared" si="32"/>
        <v>0</v>
      </c>
      <c r="AJ363" s="4">
        <f t="shared" si="33"/>
        <v>0</v>
      </c>
    </row>
    <row r="364" spans="1:36" ht="25.9" customHeight="1" x14ac:dyDescent="0.25">
      <c r="A364" s="772"/>
      <c r="B364" s="591">
        <f>+B360+1</f>
        <v>50</v>
      </c>
      <c r="C364" s="791"/>
      <c r="D364" s="594" t="s">
        <v>14</v>
      </c>
      <c r="E364" s="594" t="s">
        <v>498</v>
      </c>
      <c r="F364" s="597" t="s">
        <v>48</v>
      </c>
      <c r="G364" s="597"/>
      <c r="H364" s="613"/>
      <c r="I364" s="616" t="s">
        <v>306</v>
      </c>
      <c r="J364" s="603" t="s">
        <v>518</v>
      </c>
      <c r="K364" s="535"/>
      <c r="L364" s="536"/>
      <c r="M364" s="676" t="s">
        <v>42</v>
      </c>
      <c r="N364" s="677"/>
      <c r="O364" s="677"/>
      <c r="P364" s="677"/>
      <c r="Q364" s="677"/>
      <c r="R364" s="678"/>
      <c r="S364" s="503"/>
      <c r="T364" s="506"/>
      <c r="U364" s="507"/>
      <c r="V364" s="507"/>
      <c r="W364" s="507"/>
      <c r="X364" s="507"/>
      <c r="Y364" s="508"/>
      <c r="AB364" s="281">
        <v>4</v>
      </c>
      <c r="AC364" s="281">
        <f>+IF(H364="●",3,1)</f>
        <v>1</v>
      </c>
      <c r="AD364" s="281"/>
      <c r="AE364" s="1" t="str">
        <f t="shared" si="29"/>
        <v>●</v>
      </c>
      <c r="AF364" s="1">
        <f t="shared" si="30"/>
        <v>0</v>
      </c>
      <c r="AG364" s="1">
        <f t="shared" si="31"/>
        <v>0</v>
      </c>
      <c r="AI364" s="4">
        <f t="shared" si="32"/>
        <v>0</v>
      </c>
      <c r="AJ364" s="4">
        <f t="shared" si="33"/>
        <v>0</v>
      </c>
    </row>
    <row r="365" spans="1:36" ht="40.15" customHeight="1" x14ac:dyDescent="0.25">
      <c r="A365" s="772"/>
      <c r="B365" s="592"/>
      <c r="C365" s="791"/>
      <c r="D365" s="595"/>
      <c r="E365" s="595"/>
      <c r="F365" s="598"/>
      <c r="G365" s="598"/>
      <c r="H365" s="614"/>
      <c r="I365" s="617"/>
      <c r="J365" s="604"/>
      <c r="K365" s="537"/>
      <c r="L365" s="538"/>
      <c r="M365" s="665" t="s">
        <v>374</v>
      </c>
      <c r="N365" s="666"/>
      <c r="O365" s="666"/>
      <c r="P365" s="666"/>
      <c r="Q365" s="666"/>
      <c r="R365" s="667"/>
      <c r="S365" s="504"/>
      <c r="T365" s="509"/>
      <c r="U365" s="510"/>
      <c r="V365" s="510"/>
      <c r="W365" s="510"/>
      <c r="X365" s="510"/>
      <c r="Y365" s="511"/>
      <c r="AB365" s="281">
        <v>4</v>
      </c>
      <c r="AC365" s="281">
        <f>+AC364</f>
        <v>1</v>
      </c>
      <c r="AD365" s="281"/>
      <c r="AE365" s="1">
        <f t="shared" si="29"/>
        <v>0</v>
      </c>
      <c r="AF365" s="1">
        <f t="shared" si="30"/>
        <v>0</v>
      </c>
      <c r="AG365" s="1">
        <f t="shared" si="31"/>
        <v>0</v>
      </c>
      <c r="AI365" s="4">
        <f t="shared" si="32"/>
        <v>0</v>
      </c>
      <c r="AJ365" s="4">
        <f t="shared" si="33"/>
        <v>0</v>
      </c>
    </row>
    <row r="366" spans="1:36" ht="45.6" customHeight="1" x14ac:dyDescent="0.25">
      <c r="A366" s="772"/>
      <c r="B366" s="592"/>
      <c r="C366" s="791"/>
      <c r="D366" s="595"/>
      <c r="E366" s="595"/>
      <c r="F366" s="598"/>
      <c r="G366" s="598"/>
      <c r="H366" s="614"/>
      <c r="I366" s="617"/>
      <c r="J366" s="611" t="s">
        <v>375</v>
      </c>
      <c r="K366" s="537"/>
      <c r="L366" s="538"/>
      <c r="M366" s="668"/>
      <c r="N366" s="669"/>
      <c r="O366" s="669"/>
      <c r="P366" s="669"/>
      <c r="Q366" s="669"/>
      <c r="R366" s="670"/>
      <c r="S366" s="504"/>
      <c r="T366" s="509"/>
      <c r="U366" s="510"/>
      <c r="V366" s="510"/>
      <c r="W366" s="510"/>
      <c r="X366" s="510"/>
      <c r="Y366" s="511"/>
      <c r="AB366" s="281">
        <v>4</v>
      </c>
      <c r="AC366" s="281">
        <f>+AC365</f>
        <v>1</v>
      </c>
      <c r="AD366" s="281"/>
      <c r="AE366" s="1">
        <f t="shared" si="29"/>
        <v>0</v>
      </c>
      <c r="AF366" s="1">
        <f t="shared" si="30"/>
        <v>0</v>
      </c>
      <c r="AG366" s="1">
        <f t="shared" si="31"/>
        <v>0</v>
      </c>
      <c r="AI366" s="4">
        <f t="shared" si="32"/>
        <v>0</v>
      </c>
      <c r="AJ366" s="4">
        <f t="shared" si="33"/>
        <v>0</v>
      </c>
    </row>
    <row r="367" spans="1:36" ht="113.45" customHeight="1" thickBot="1" x14ac:dyDescent="0.3">
      <c r="A367" s="772"/>
      <c r="B367" s="593"/>
      <c r="C367" s="695"/>
      <c r="D367" s="596"/>
      <c r="E367" s="596"/>
      <c r="F367" s="599"/>
      <c r="G367" s="599"/>
      <c r="H367" s="615"/>
      <c r="I367" s="800"/>
      <c r="J367" s="701"/>
      <c r="K367" s="558"/>
      <c r="L367" s="559"/>
      <c r="M367" s="792"/>
      <c r="N367" s="793"/>
      <c r="O367" s="793"/>
      <c r="P367" s="793"/>
      <c r="Q367" s="793"/>
      <c r="R367" s="794"/>
      <c r="S367" s="608"/>
      <c r="T367" s="577"/>
      <c r="U367" s="578"/>
      <c r="V367" s="578"/>
      <c r="W367" s="578"/>
      <c r="X367" s="578"/>
      <c r="Y367" s="579"/>
      <c r="AB367" s="281">
        <v>4</v>
      </c>
      <c r="AC367" s="281">
        <f>+AC366</f>
        <v>1</v>
      </c>
      <c r="AD367" s="281"/>
      <c r="AE367" s="1">
        <f t="shared" si="29"/>
        <v>0</v>
      </c>
      <c r="AF367" s="1">
        <f t="shared" si="30"/>
        <v>0</v>
      </c>
      <c r="AG367" s="1">
        <f t="shared" si="31"/>
        <v>0</v>
      </c>
      <c r="AI367" s="4">
        <f t="shared" si="32"/>
        <v>0</v>
      </c>
      <c r="AJ367" s="4">
        <f t="shared" si="33"/>
        <v>0</v>
      </c>
    </row>
    <row r="368" spans="1:36" s="215" customFormat="1" ht="10.15" customHeight="1" thickBot="1" x14ac:dyDescent="0.3">
      <c r="A368" s="241"/>
      <c r="B368" s="217"/>
      <c r="C368" s="218"/>
      <c r="D368" s="218"/>
      <c r="E368" s="218"/>
      <c r="F368" s="218"/>
      <c r="G368" s="218"/>
      <c r="H368" s="218"/>
      <c r="I368" s="245"/>
      <c r="J368" s="222"/>
      <c r="K368" s="226"/>
      <c r="L368" s="223"/>
      <c r="M368" s="239"/>
      <c r="N368" s="239"/>
      <c r="O368" s="239"/>
      <c r="P368" s="239"/>
      <c r="Q368" s="239"/>
      <c r="R368" s="239"/>
      <c r="S368" s="223"/>
      <c r="T368" s="240"/>
      <c r="U368" s="240"/>
      <c r="V368" s="240"/>
      <c r="W368" s="240"/>
      <c r="X368" s="240"/>
      <c r="Y368" s="240"/>
      <c r="AA368" s="281"/>
      <c r="AB368" s="281">
        <v>1</v>
      </c>
      <c r="AC368" s="281">
        <v>1</v>
      </c>
      <c r="AD368" s="281"/>
      <c r="AE368" s="215">
        <f t="shared" si="29"/>
        <v>0</v>
      </c>
      <c r="AF368" s="215">
        <f t="shared" si="30"/>
        <v>0</v>
      </c>
      <c r="AG368" s="215">
        <f t="shared" si="31"/>
        <v>0</v>
      </c>
      <c r="AI368" s="206">
        <f t="shared" si="32"/>
        <v>0</v>
      </c>
      <c r="AJ368" s="206">
        <f t="shared" si="33"/>
        <v>0</v>
      </c>
    </row>
    <row r="369" spans="1:36" s="17" customFormat="1" ht="20.100000000000001" customHeight="1" thickBot="1" x14ac:dyDescent="0.3">
      <c r="A369" s="16"/>
      <c r="B369" s="575" t="s">
        <v>67</v>
      </c>
      <c r="C369" s="576"/>
      <c r="D369" s="576"/>
      <c r="E369" s="576"/>
      <c r="F369" s="576"/>
      <c r="G369" s="576"/>
      <c r="H369" s="576"/>
      <c r="I369" s="576"/>
      <c r="J369" s="576"/>
      <c r="K369" s="640"/>
      <c r="L369" s="576"/>
      <c r="M369" s="576"/>
      <c r="N369" s="576"/>
      <c r="O369" s="576"/>
      <c r="P369" s="576"/>
      <c r="Q369" s="576"/>
      <c r="R369" s="576"/>
      <c r="S369" s="576"/>
      <c r="T369" s="576"/>
      <c r="U369" s="576"/>
      <c r="V369" s="576"/>
      <c r="W369" s="576"/>
      <c r="X369" s="576"/>
      <c r="Y369" s="519"/>
      <c r="AA369" s="282"/>
      <c r="AB369" s="282">
        <v>1</v>
      </c>
      <c r="AC369" s="281">
        <v>1</v>
      </c>
      <c r="AD369" s="281"/>
      <c r="AE369" s="1">
        <f t="shared" si="29"/>
        <v>0</v>
      </c>
      <c r="AF369" s="1">
        <f t="shared" si="30"/>
        <v>0</v>
      </c>
      <c r="AG369" s="1">
        <f t="shared" si="31"/>
        <v>0</v>
      </c>
      <c r="AI369" s="4">
        <f t="shared" si="32"/>
        <v>0</v>
      </c>
      <c r="AJ369" s="4">
        <f t="shared" si="33"/>
        <v>0</v>
      </c>
    </row>
    <row r="370" spans="1:36" ht="125.85" customHeight="1" x14ac:dyDescent="0.25">
      <c r="A370" s="772"/>
      <c r="B370" s="2"/>
      <c r="C370" s="658" t="s">
        <v>392</v>
      </c>
      <c r="D370" s="659"/>
      <c r="E370" s="659"/>
      <c r="F370" s="659"/>
      <c r="G370" s="659"/>
      <c r="H370" s="659"/>
      <c r="I370" s="659"/>
      <c r="J370" s="659"/>
      <c r="K370" s="660"/>
      <c r="L370" s="659"/>
      <c r="M370" s="659"/>
      <c r="N370" s="659"/>
      <c r="O370" s="659"/>
      <c r="P370" s="659"/>
      <c r="Q370" s="659"/>
      <c r="R370" s="659"/>
      <c r="S370" s="659"/>
      <c r="T370" s="659"/>
      <c r="U370" s="659"/>
      <c r="V370" s="659"/>
      <c r="W370" s="659"/>
      <c r="X370" s="659"/>
      <c r="Y370" s="661"/>
      <c r="AB370" s="281">
        <v>1</v>
      </c>
      <c r="AC370" s="281">
        <v>1</v>
      </c>
      <c r="AD370" s="281"/>
      <c r="AE370" s="1">
        <f t="shared" si="29"/>
        <v>0</v>
      </c>
      <c r="AF370" s="1">
        <f t="shared" si="30"/>
        <v>0</v>
      </c>
      <c r="AG370" s="1">
        <f t="shared" si="31"/>
        <v>0</v>
      </c>
      <c r="AI370" s="4">
        <f t="shared" si="32"/>
        <v>0</v>
      </c>
      <c r="AJ370" s="4">
        <f t="shared" si="33"/>
        <v>0</v>
      </c>
    </row>
    <row r="371" spans="1:36" ht="40.9" customHeight="1" x14ac:dyDescent="0.25">
      <c r="A371" s="772"/>
      <c r="B371" s="591">
        <f>+B364+1</f>
        <v>51</v>
      </c>
      <c r="C371" s="694"/>
      <c r="D371" s="594" t="s">
        <v>50</v>
      </c>
      <c r="E371" s="594" t="s">
        <v>497</v>
      </c>
      <c r="F371" s="597" t="s">
        <v>48</v>
      </c>
      <c r="G371" s="597"/>
      <c r="H371" s="613"/>
      <c r="I371" s="600" t="s">
        <v>307</v>
      </c>
      <c r="J371" s="603" t="s">
        <v>376</v>
      </c>
      <c r="K371" s="535"/>
      <c r="L371" s="536"/>
      <c r="M371" s="642" t="s">
        <v>377</v>
      </c>
      <c r="N371" s="643"/>
      <c r="O371" s="643"/>
      <c r="P371" s="643"/>
      <c r="Q371" s="643"/>
      <c r="R371" s="644"/>
      <c r="S371" s="503"/>
      <c r="T371" s="623"/>
      <c r="U371" s="624"/>
      <c r="V371" s="624"/>
      <c r="W371" s="624"/>
      <c r="X371" s="624"/>
      <c r="Y371" s="625"/>
      <c r="AB371" s="281">
        <v>4</v>
      </c>
      <c r="AC371" s="281">
        <f>+IF(H371="●",3,1)</f>
        <v>1</v>
      </c>
      <c r="AD371" s="281"/>
      <c r="AE371" s="1" t="str">
        <f t="shared" si="29"/>
        <v>●</v>
      </c>
      <c r="AF371" s="1">
        <f t="shared" si="30"/>
        <v>0</v>
      </c>
      <c r="AG371" s="1">
        <f t="shared" si="31"/>
        <v>0</v>
      </c>
      <c r="AI371" s="4">
        <f t="shared" si="32"/>
        <v>0</v>
      </c>
      <c r="AJ371" s="4">
        <f t="shared" si="33"/>
        <v>0</v>
      </c>
    </row>
    <row r="372" spans="1:36" ht="40.15" customHeight="1" x14ac:dyDescent="0.25">
      <c r="A372" s="772"/>
      <c r="B372" s="592"/>
      <c r="C372" s="694"/>
      <c r="D372" s="595"/>
      <c r="E372" s="595"/>
      <c r="F372" s="598"/>
      <c r="G372" s="598"/>
      <c r="H372" s="614"/>
      <c r="I372" s="601"/>
      <c r="J372" s="604"/>
      <c r="K372" s="537"/>
      <c r="L372" s="538"/>
      <c r="M372" s="721" t="s">
        <v>378</v>
      </c>
      <c r="N372" s="666"/>
      <c r="O372" s="666"/>
      <c r="P372" s="666"/>
      <c r="Q372" s="666"/>
      <c r="R372" s="667"/>
      <c r="S372" s="504"/>
      <c r="T372" s="626"/>
      <c r="U372" s="627"/>
      <c r="V372" s="627"/>
      <c r="W372" s="627"/>
      <c r="X372" s="627"/>
      <c r="Y372" s="628"/>
      <c r="AB372" s="281">
        <v>4</v>
      </c>
      <c r="AC372" s="281">
        <f>+AC371</f>
        <v>1</v>
      </c>
      <c r="AD372" s="281"/>
      <c r="AE372" s="1">
        <f t="shared" si="29"/>
        <v>0</v>
      </c>
      <c r="AF372" s="1">
        <f t="shared" si="30"/>
        <v>0</v>
      </c>
      <c r="AG372" s="1">
        <f t="shared" si="31"/>
        <v>0</v>
      </c>
      <c r="AI372" s="4">
        <f t="shared" si="32"/>
        <v>0</v>
      </c>
      <c r="AJ372" s="4">
        <f t="shared" si="33"/>
        <v>0</v>
      </c>
    </row>
    <row r="373" spans="1:36" ht="30" customHeight="1" x14ac:dyDescent="0.25">
      <c r="A373" s="772"/>
      <c r="B373" s="592"/>
      <c r="C373" s="694"/>
      <c r="D373" s="595"/>
      <c r="E373" s="595"/>
      <c r="F373" s="598"/>
      <c r="G373" s="598"/>
      <c r="H373" s="614"/>
      <c r="I373" s="601"/>
      <c r="J373" s="611" t="s">
        <v>308</v>
      </c>
      <c r="K373" s="537"/>
      <c r="L373" s="538"/>
      <c r="M373" s="724"/>
      <c r="N373" s="669"/>
      <c r="O373" s="669"/>
      <c r="P373" s="669"/>
      <c r="Q373" s="669"/>
      <c r="R373" s="670"/>
      <c r="S373" s="504"/>
      <c r="T373" s="626"/>
      <c r="U373" s="627"/>
      <c r="V373" s="627"/>
      <c r="W373" s="627"/>
      <c r="X373" s="627"/>
      <c r="Y373" s="628"/>
      <c r="AB373" s="281">
        <v>4</v>
      </c>
      <c r="AC373" s="281">
        <f>+AC372</f>
        <v>1</v>
      </c>
      <c r="AD373" s="281"/>
      <c r="AE373" s="1">
        <f t="shared" si="29"/>
        <v>0</v>
      </c>
      <c r="AF373" s="1">
        <f t="shared" si="30"/>
        <v>0</v>
      </c>
      <c r="AG373" s="1">
        <f t="shared" si="31"/>
        <v>0</v>
      </c>
      <c r="AI373" s="4">
        <f t="shared" si="32"/>
        <v>0</v>
      </c>
      <c r="AJ373" s="4">
        <f t="shared" si="33"/>
        <v>0</v>
      </c>
    </row>
    <row r="374" spans="1:36" ht="94.9" customHeight="1" thickBot="1" x14ac:dyDescent="0.3">
      <c r="A374" s="772"/>
      <c r="B374" s="593"/>
      <c r="C374" s="695"/>
      <c r="D374" s="596"/>
      <c r="E374" s="596"/>
      <c r="F374" s="599"/>
      <c r="G374" s="599"/>
      <c r="H374" s="615"/>
      <c r="I374" s="602"/>
      <c r="J374" s="701"/>
      <c r="K374" s="558"/>
      <c r="L374" s="559"/>
      <c r="M374" s="792"/>
      <c r="N374" s="793"/>
      <c r="O374" s="793"/>
      <c r="P374" s="793"/>
      <c r="Q374" s="793"/>
      <c r="R374" s="794"/>
      <c r="S374" s="608"/>
      <c r="T374" s="684"/>
      <c r="U374" s="685"/>
      <c r="V374" s="685"/>
      <c r="W374" s="685"/>
      <c r="X374" s="685"/>
      <c r="Y374" s="686"/>
      <c r="AB374" s="281">
        <v>4</v>
      </c>
      <c r="AC374" s="281">
        <f>+AC373</f>
        <v>1</v>
      </c>
      <c r="AD374" s="281"/>
      <c r="AE374" s="1">
        <f t="shared" si="29"/>
        <v>0</v>
      </c>
      <c r="AF374" s="1">
        <f t="shared" si="30"/>
        <v>0</v>
      </c>
      <c r="AG374" s="1">
        <f t="shared" si="31"/>
        <v>0</v>
      </c>
      <c r="AI374" s="4">
        <f t="shared" si="32"/>
        <v>0</v>
      </c>
      <c r="AJ374" s="4">
        <f t="shared" si="33"/>
        <v>0</v>
      </c>
    </row>
    <row r="375" spans="1:36" s="215" customFormat="1" ht="10.15" customHeight="1" thickBot="1" x14ac:dyDescent="0.3">
      <c r="A375" s="241"/>
      <c r="B375" s="217"/>
      <c r="C375" s="218"/>
      <c r="D375" s="218"/>
      <c r="E375" s="218"/>
      <c r="F375" s="218"/>
      <c r="G375" s="218"/>
      <c r="H375" s="218"/>
      <c r="I375" s="238"/>
      <c r="J375" s="222"/>
      <c r="K375" s="226"/>
      <c r="L375" s="223"/>
      <c r="M375" s="239"/>
      <c r="N375" s="239"/>
      <c r="O375" s="239"/>
      <c r="P375" s="239"/>
      <c r="Q375" s="239"/>
      <c r="R375" s="239"/>
      <c r="S375" s="223"/>
      <c r="T375" s="240"/>
      <c r="U375" s="240"/>
      <c r="V375" s="240"/>
      <c r="W375" s="240"/>
      <c r="X375" s="240"/>
      <c r="Y375" s="240"/>
      <c r="AA375" s="281"/>
      <c r="AB375" s="281">
        <v>1</v>
      </c>
      <c r="AC375" s="281">
        <v>1</v>
      </c>
      <c r="AD375" s="281"/>
      <c r="AE375" s="215">
        <f t="shared" si="29"/>
        <v>0</v>
      </c>
      <c r="AF375" s="215">
        <f t="shared" si="30"/>
        <v>0</v>
      </c>
      <c r="AG375" s="215">
        <f t="shared" si="31"/>
        <v>0</v>
      </c>
      <c r="AI375" s="206">
        <f t="shared" si="32"/>
        <v>0</v>
      </c>
      <c r="AJ375" s="206">
        <f t="shared" si="33"/>
        <v>0</v>
      </c>
    </row>
    <row r="376" spans="1:36" s="17" customFormat="1" ht="20.100000000000001" customHeight="1" thickBot="1" x14ac:dyDescent="0.3">
      <c r="A376" s="16"/>
      <c r="B376" s="575" t="s">
        <v>57</v>
      </c>
      <c r="C376" s="576"/>
      <c r="D376" s="576"/>
      <c r="E376" s="576"/>
      <c r="F376" s="576"/>
      <c r="G376" s="576"/>
      <c r="H376" s="576"/>
      <c r="I376" s="576"/>
      <c r="J376" s="576"/>
      <c r="K376" s="640"/>
      <c r="L376" s="576"/>
      <c r="M376" s="576"/>
      <c r="N376" s="576"/>
      <c r="O376" s="576"/>
      <c r="P376" s="576"/>
      <c r="Q376" s="576"/>
      <c r="R376" s="576"/>
      <c r="S376" s="576"/>
      <c r="T376" s="576"/>
      <c r="U376" s="576"/>
      <c r="V376" s="576"/>
      <c r="W376" s="576"/>
      <c r="X376" s="576"/>
      <c r="Y376" s="519"/>
      <c r="AA376" s="282"/>
      <c r="AB376" s="282">
        <v>1</v>
      </c>
      <c r="AC376" s="281">
        <v>1</v>
      </c>
      <c r="AD376" s="281"/>
      <c r="AE376" s="1">
        <f t="shared" si="29"/>
        <v>0</v>
      </c>
      <c r="AF376" s="1">
        <f t="shared" si="30"/>
        <v>0</v>
      </c>
      <c r="AG376" s="1">
        <f t="shared" si="31"/>
        <v>0</v>
      </c>
      <c r="AI376" s="4">
        <f t="shared" si="32"/>
        <v>0</v>
      </c>
      <c r="AJ376" s="4">
        <f t="shared" si="33"/>
        <v>0</v>
      </c>
    </row>
    <row r="377" spans="1:36" ht="65.849999999999994" customHeight="1" x14ac:dyDescent="0.25">
      <c r="A377" s="772"/>
      <c r="B377" s="2"/>
      <c r="C377" s="634" t="s">
        <v>309</v>
      </c>
      <c r="D377" s="635"/>
      <c r="E377" s="635"/>
      <c r="F377" s="635"/>
      <c r="G377" s="635"/>
      <c r="H377" s="635"/>
      <c r="I377" s="635"/>
      <c r="J377" s="635"/>
      <c r="K377" s="636"/>
      <c r="L377" s="635"/>
      <c r="M377" s="635"/>
      <c r="N377" s="635"/>
      <c r="O377" s="635"/>
      <c r="P377" s="635"/>
      <c r="Q377" s="635"/>
      <c r="R377" s="635"/>
      <c r="S377" s="635"/>
      <c r="T377" s="635"/>
      <c r="U377" s="635"/>
      <c r="V377" s="635"/>
      <c r="W377" s="635"/>
      <c r="X377" s="635"/>
      <c r="Y377" s="637"/>
      <c r="AB377" s="281">
        <v>1</v>
      </c>
      <c r="AC377" s="281">
        <v>1</v>
      </c>
      <c r="AD377" s="281"/>
      <c r="AE377" s="1">
        <f t="shared" si="29"/>
        <v>0</v>
      </c>
      <c r="AF377" s="1">
        <f t="shared" si="30"/>
        <v>0</v>
      </c>
      <c r="AG377" s="1">
        <f t="shared" si="31"/>
        <v>0</v>
      </c>
      <c r="AI377" s="4">
        <f t="shared" si="32"/>
        <v>0</v>
      </c>
      <c r="AJ377" s="4">
        <f t="shared" si="33"/>
        <v>0</v>
      </c>
    </row>
    <row r="378" spans="1:36" ht="40.9" customHeight="1" x14ac:dyDescent="0.25">
      <c r="A378" s="772"/>
      <c r="B378" s="591">
        <f>+B371+1</f>
        <v>52</v>
      </c>
      <c r="C378" s="694"/>
      <c r="D378" s="594" t="s">
        <v>14</v>
      </c>
      <c r="E378" s="594" t="s">
        <v>13</v>
      </c>
      <c r="F378" s="597" t="s">
        <v>48</v>
      </c>
      <c r="G378" s="597"/>
      <c r="H378" s="613"/>
      <c r="I378" s="600" t="s">
        <v>310</v>
      </c>
      <c r="J378" s="691" t="s">
        <v>311</v>
      </c>
      <c r="K378" s="535"/>
      <c r="L378" s="536"/>
      <c r="M378" s="526" t="s">
        <v>43</v>
      </c>
      <c r="N378" s="527"/>
      <c r="O378" s="527"/>
      <c r="P378" s="527"/>
      <c r="Q378" s="527"/>
      <c r="R378" s="529"/>
      <c r="S378" s="645"/>
      <c r="T378" s="623"/>
      <c r="U378" s="624"/>
      <c r="V378" s="624"/>
      <c r="W378" s="624"/>
      <c r="X378" s="624"/>
      <c r="Y378" s="625"/>
      <c r="AB378" s="281">
        <v>4</v>
      </c>
      <c r="AC378" s="281">
        <f>+IF(H378="●",3,1)</f>
        <v>1</v>
      </c>
      <c r="AD378" s="281"/>
      <c r="AE378" s="1" t="str">
        <f t="shared" si="29"/>
        <v>●</v>
      </c>
      <c r="AF378" s="1">
        <f t="shared" si="30"/>
        <v>0</v>
      </c>
      <c r="AG378" s="1">
        <f t="shared" si="31"/>
        <v>0</v>
      </c>
      <c r="AI378" s="4">
        <f t="shared" si="32"/>
        <v>0</v>
      </c>
      <c r="AJ378" s="4">
        <f t="shared" si="33"/>
        <v>0</v>
      </c>
    </row>
    <row r="379" spans="1:36" ht="40.15" customHeight="1" x14ac:dyDescent="0.25">
      <c r="A379" s="772"/>
      <c r="B379" s="592"/>
      <c r="C379" s="694"/>
      <c r="D379" s="595"/>
      <c r="E379" s="595"/>
      <c r="F379" s="598"/>
      <c r="G379" s="598"/>
      <c r="H379" s="614"/>
      <c r="I379" s="601"/>
      <c r="J379" s="692"/>
      <c r="K379" s="537"/>
      <c r="L379" s="538"/>
      <c r="M379" s="789" t="s">
        <v>459</v>
      </c>
      <c r="N379" s="778"/>
      <c r="O379" s="778"/>
      <c r="P379" s="778"/>
      <c r="Q379" s="778"/>
      <c r="R379" s="779"/>
      <c r="S379" s="646"/>
      <c r="T379" s="626"/>
      <c r="U379" s="627"/>
      <c r="V379" s="627"/>
      <c r="W379" s="627"/>
      <c r="X379" s="627"/>
      <c r="Y379" s="628"/>
      <c r="AB379" s="281">
        <v>4</v>
      </c>
      <c r="AC379" s="281">
        <f>+AC378</f>
        <v>1</v>
      </c>
      <c r="AD379" s="281"/>
      <c r="AE379" s="1">
        <f t="shared" si="29"/>
        <v>0</v>
      </c>
      <c r="AF379" s="1">
        <f t="shared" si="30"/>
        <v>0</v>
      </c>
      <c r="AG379" s="1">
        <f t="shared" si="31"/>
        <v>0</v>
      </c>
      <c r="AI379" s="4">
        <f t="shared" si="32"/>
        <v>0</v>
      </c>
      <c r="AJ379" s="4">
        <f t="shared" si="33"/>
        <v>0</v>
      </c>
    </row>
    <row r="380" spans="1:36" ht="162" customHeight="1" x14ac:dyDescent="0.25">
      <c r="A380" s="772"/>
      <c r="B380" s="592"/>
      <c r="C380" s="694"/>
      <c r="D380" s="595"/>
      <c r="E380" s="595"/>
      <c r="F380" s="598"/>
      <c r="G380" s="598"/>
      <c r="H380" s="614"/>
      <c r="I380" s="601"/>
      <c r="J380" s="589" t="s">
        <v>541</v>
      </c>
      <c r="K380" s="537"/>
      <c r="L380" s="538"/>
      <c r="M380" s="790"/>
      <c r="N380" s="781"/>
      <c r="O380" s="781"/>
      <c r="P380" s="781"/>
      <c r="Q380" s="781"/>
      <c r="R380" s="782"/>
      <c r="S380" s="646"/>
      <c r="T380" s="626"/>
      <c r="U380" s="627"/>
      <c r="V380" s="627"/>
      <c r="W380" s="627"/>
      <c r="X380" s="627"/>
      <c r="Y380" s="628"/>
      <c r="AB380" s="281">
        <v>4</v>
      </c>
      <c r="AC380" s="281">
        <f>+AC379</f>
        <v>1</v>
      </c>
      <c r="AD380" s="281"/>
      <c r="AE380" s="1">
        <f t="shared" si="29"/>
        <v>0</v>
      </c>
      <c r="AF380" s="1">
        <f t="shared" si="30"/>
        <v>0</v>
      </c>
      <c r="AG380" s="1">
        <f t="shared" si="31"/>
        <v>0</v>
      </c>
      <c r="AI380" s="4">
        <f t="shared" si="32"/>
        <v>0</v>
      </c>
      <c r="AJ380" s="4">
        <f t="shared" si="33"/>
        <v>0</v>
      </c>
    </row>
    <row r="381" spans="1:36" ht="170.45" customHeight="1" x14ac:dyDescent="0.25">
      <c r="A381" s="772"/>
      <c r="B381" s="638"/>
      <c r="C381" s="791"/>
      <c r="D381" s="675"/>
      <c r="E381" s="675"/>
      <c r="F381" s="662"/>
      <c r="G381" s="662"/>
      <c r="H381" s="687"/>
      <c r="I381" s="683"/>
      <c r="J381" s="653"/>
      <c r="K381" s="539"/>
      <c r="L381" s="540"/>
      <c r="M381" s="786"/>
      <c r="N381" s="787"/>
      <c r="O381" s="787"/>
      <c r="P381" s="787"/>
      <c r="Q381" s="787"/>
      <c r="R381" s="788"/>
      <c r="S381" s="647"/>
      <c r="T381" s="629"/>
      <c r="U381" s="630"/>
      <c r="V381" s="630"/>
      <c r="W381" s="630"/>
      <c r="X381" s="630"/>
      <c r="Y381" s="631"/>
      <c r="AB381" s="281">
        <v>4</v>
      </c>
      <c r="AC381" s="281">
        <f>+AC380</f>
        <v>1</v>
      </c>
      <c r="AD381" s="281"/>
      <c r="AE381" s="1">
        <f t="shared" si="29"/>
        <v>0</v>
      </c>
      <c r="AF381" s="1">
        <f t="shared" si="30"/>
        <v>0</v>
      </c>
      <c r="AG381" s="1">
        <f t="shared" si="31"/>
        <v>0</v>
      </c>
      <c r="AI381" s="4">
        <f t="shared" si="32"/>
        <v>0</v>
      </c>
      <c r="AJ381" s="4">
        <f t="shared" si="33"/>
        <v>0</v>
      </c>
    </row>
    <row r="382" spans="1:36" ht="40.9" customHeight="1" x14ac:dyDescent="0.25">
      <c r="A382" s="772"/>
      <c r="B382" s="591">
        <f>+B378+1</f>
        <v>53</v>
      </c>
      <c r="C382" s="791"/>
      <c r="D382" s="594" t="s">
        <v>14</v>
      </c>
      <c r="E382" s="594" t="s">
        <v>13</v>
      </c>
      <c r="F382" s="597" t="s">
        <v>48</v>
      </c>
      <c r="G382" s="597"/>
      <c r="H382" s="613"/>
      <c r="I382" s="600" t="s">
        <v>160</v>
      </c>
      <c r="J382" s="603" t="s">
        <v>538</v>
      </c>
      <c r="K382" s="535"/>
      <c r="L382" s="536"/>
      <c r="M382" s="676" t="s">
        <v>312</v>
      </c>
      <c r="N382" s="677"/>
      <c r="O382" s="677"/>
      <c r="P382" s="677"/>
      <c r="Q382" s="677"/>
      <c r="R382" s="678"/>
      <c r="S382" s="645"/>
      <c r="T382" s="506"/>
      <c r="U382" s="507"/>
      <c r="V382" s="507"/>
      <c r="W382" s="507"/>
      <c r="X382" s="507"/>
      <c r="Y382" s="508"/>
      <c r="AB382" s="281">
        <v>4</v>
      </c>
      <c r="AC382" s="281">
        <f>+IF(H382="●",3,1)</f>
        <v>1</v>
      </c>
      <c r="AD382" s="281"/>
      <c r="AE382" s="1" t="str">
        <f t="shared" si="29"/>
        <v>●</v>
      </c>
      <c r="AF382" s="1">
        <f t="shared" si="30"/>
        <v>0</v>
      </c>
      <c r="AG382" s="1">
        <f t="shared" si="31"/>
        <v>0</v>
      </c>
      <c r="AI382" s="4">
        <f t="shared" si="32"/>
        <v>0</v>
      </c>
      <c r="AJ382" s="4">
        <f t="shared" si="33"/>
        <v>0</v>
      </c>
    </row>
    <row r="383" spans="1:36" ht="40.15" customHeight="1" x14ac:dyDescent="0.25">
      <c r="A383" s="772"/>
      <c r="B383" s="592"/>
      <c r="C383" s="791"/>
      <c r="D383" s="595"/>
      <c r="E383" s="595"/>
      <c r="F383" s="598"/>
      <c r="G383" s="598"/>
      <c r="H383" s="614"/>
      <c r="I383" s="601"/>
      <c r="J383" s="604"/>
      <c r="K383" s="537"/>
      <c r="L383" s="538"/>
      <c r="M383" s="777" t="s">
        <v>387</v>
      </c>
      <c r="N383" s="778"/>
      <c r="O383" s="778"/>
      <c r="P383" s="778"/>
      <c r="Q383" s="778"/>
      <c r="R383" s="779"/>
      <c r="S383" s="646"/>
      <c r="T383" s="509"/>
      <c r="U383" s="510"/>
      <c r="V383" s="510"/>
      <c r="W383" s="510"/>
      <c r="X383" s="510"/>
      <c r="Y383" s="511"/>
      <c r="AB383" s="281">
        <v>4</v>
      </c>
      <c r="AC383" s="281">
        <f>+AC382</f>
        <v>1</v>
      </c>
      <c r="AD383" s="281"/>
      <c r="AE383" s="1">
        <f t="shared" si="29"/>
        <v>0</v>
      </c>
      <c r="AF383" s="1">
        <f t="shared" si="30"/>
        <v>0</v>
      </c>
      <c r="AG383" s="1">
        <f t="shared" si="31"/>
        <v>0</v>
      </c>
      <c r="AI383" s="4">
        <f t="shared" si="32"/>
        <v>0</v>
      </c>
      <c r="AJ383" s="4">
        <f t="shared" si="33"/>
        <v>0</v>
      </c>
    </row>
    <row r="384" spans="1:36" ht="181.9" customHeight="1" x14ac:dyDescent="0.25">
      <c r="A384" s="772"/>
      <c r="B384" s="592"/>
      <c r="C384" s="791"/>
      <c r="D384" s="595"/>
      <c r="E384" s="595"/>
      <c r="F384" s="598"/>
      <c r="G384" s="598"/>
      <c r="H384" s="614"/>
      <c r="I384" s="601"/>
      <c r="J384" s="589" t="s">
        <v>313</v>
      </c>
      <c r="K384" s="537"/>
      <c r="L384" s="538"/>
      <c r="M384" s="780"/>
      <c r="N384" s="781"/>
      <c r="O384" s="781"/>
      <c r="P384" s="781"/>
      <c r="Q384" s="781"/>
      <c r="R384" s="782"/>
      <c r="S384" s="646"/>
      <c r="T384" s="509"/>
      <c r="U384" s="510"/>
      <c r="V384" s="510"/>
      <c r="W384" s="510"/>
      <c r="X384" s="510"/>
      <c r="Y384" s="511"/>
      <c r="AB384" s="281">
        <v>4</v>
      </c>
      <c r="AC384" s="281">
        <f>+AC383</f>
        <v>1</v>
      </c>
      <c r="AD384" s="281"/>
      <c r="AE384" s="1">
        <f t="shared" si="29"/>
        <v>0</v>
      </c>
      <c r="AF384" s="1">
        <f t="shared" si="30"/>
        <v>0</v>
      </c>
      <c r="AG384" s="1">
        <f t="shared" si="31"/>
        <v>0</v>
      </c>
      <c r="AI384" s="4">
        <f t="shared" si="32"/>
        <v>0</v>
      </c>
      <c r="AJ384" s="4">
        <f t="shared" si="33"/>
        <v>0</v>
      </c>
    </row>
    <row r="385" spans="1:36" ht="51" customHeight="1" x14ac:dyDescent="0.25">
      <c r="A385" s="772"/>
      <c r="B385" s="638"/>
      <c r="C385" s="791"/>
      <c r="D385" s="675"/>
      <c r="E385" s="675"/>
      <c r="F385" s="662"/>
      <c r="G385" s="662"/>
      <c r="H385" s="687"/>
      <c r="I385" s="683"/>
      <c r="J385" s="653"/>
      <c r="K385" s="539"/>
      <c r="L385" s="540"/>
      <c r="M385" s="786"/>
      <c r="N385" s="787"/>
      <c r="O385" s="787"/>
      <c r="P385" s="787"/>
      <c r="Q385" s="787"/>
      <c r="R385" s="788"/>
      <c r="S385" s="647"/>
      <c r="T385" s="512"/>
      <c r="U385" s="513"/>
      <c r="V385" s="513"/>
      <c r="W385" s="513"/>
      <c r="X385" s="513"/>
      <c r="Y385" s="514"/>
      <c r="AB385" s="281">
        <v>4</v>
      </c>
      <c r="AC385" s="281">
        <f>+AC384</f>
        <v>1</v>
      </c>
      <c r="AD385" s="281"/>
      <c r="AE385" s="1">
        <f t="shared" si="29"/>
        <v>0</v>
      </c>
      <c r="AF385" s="1">
        <f t="shared" si="30"/>
        <v>0</v>
      </c>
      <c r="AG385" s="1">
        <f t="shared" si="31"/>
        <v>0</v>
      </c>
      <c r="AI385" s="4">
        <f t="shared" si="32"/>
        <v>0</v>
      </c>
      <c r="AJ385" s="4">
        <f t="shared" si="33"/>
        <v>0</v>
      </c>
    </row>
    <row r="386" spans="1:36" ht="40.9" customHeight="1" x14ac:dyDescent="0.25">
      <c r="A386" s="772"/>
      <c r="B386" s="591">
        <f>+B382+1</f>
        <v>54</v>
      </c>
      <c r="C386" s="791"/>
      <c r="D386" s="594" t="s">
        <v>14</v>
      </c>
      <c r="E386" s="594" t="s">
        <v>13</v>
      </c>
      <c r="F386" s="597" t="s">
        <v>48</v>
      </c>
      <c r="G386" s="597"/>
      <c r="H386" s="613"/>
      <c r="I386" s="616" t="s">
        <v>314</v>
      </c>
      <c r="J386" s="603" t="s">
        <v>517</v>
      </c>
      <c r="K386" s="535"/>
      <c r="L386" s="536"/>
      <c r="M386" s="676" t="s">
        <v>315</v>
      </c>
      <c r="N386" s="677"/>
      <c r="O386" s="677"/>
      <c r="P386" s="677"/>
      <c r="Q386" s="677"/>
      <c r="R386" s="678"/>
      <c r="S386" s="645"/>
      <c r="T386" s="506"/>
      <c r="U386" s="507"/>
      <c r="V386" s="507"/>
      <c r="W386" s="507"/>
      <c r="X386" s="507"/>
      <c r="Y386" s="508"/>
      <c r="AB386" s="281">
        <v>4</v>
      </c>
      <c r="AC386" s="281">
        <f>+IF(H386="●",3,1)</f>
        <v>1</v>
      </c>
      <c r="AD386" s="281"/>
      <c r="AE386" s="1" t="str">
        <f t="shared" si="29"/>
        <v>●</v>
      </c>
      <c r="AF386" s="1">
        <f t="shared" si="30"/>
        <v>0</v>
      </c>
      <c r="AG386" s="1">
        <f t="shared" si="31"/>
        <v>0</v>
      </c>
      <c r="AI386" s="4">
        <f t="shared" si="32"/>
        <v>0</v>
      </c>
      <c r="AJ386" s="4">
        <f t="shared" si="33"/>
        <v>0</v>
      </c>
    </row>
    <row r="387" spans="1:36" ht="40.15" customHeight="1" x14ac:dyDescent="0.25">
      <c r="A387" s="772"/>
      <c r="B387" s="592"/>
      <c r="C387" s="791"/>
      <c r="D387" s="595"/>
      <c r="E387" s="595"/>
      <c r="F387" s="598"/>
      <c r="G387" s="598"/>
      <c r="H387" s="614"/>
      <c r="I387" s="617"/>
      <c r="J387" s="604"/>
      <c r="K387" s="537"/>
      <c r="L387" s="538"/>
      <c r="M387" s="777" t="s">
        <v>388</v>
      </c>
      <c r="N387" s="778"/>
      <c r="O387" s="778"/>
      <c r="P387" s="778"/>
      <c r="Q387" s="778"/>
      <c r="R387" s="779"/>
      <c r="S387" s="646"/>
      <c r="T387" s="509"/>
      <c r="U387" s="510"/>
      <c r="V387" s="510"/>
      <c r="W387" s="510"/>
      <c r="X387" s="510"/>
      <c r="Y387" s="511"/>
      <c r="AB387" s="281">
        <v>4</v>
      </c>
      <c r="AC387" s="281">
        <f>+AC386</f>
        <v>1</v>
      </c>
      <c r="AD387" s="281"/>
      <c r="AE387" s="1">
        <f t="shared" si="29"/>
        <v>0</v>
      </c>
      <c r="AF387" s="1">
        <f t="shared" si="30"/>
        <v>0</v>
      </c>
      <c r="AG387" s="1">
        <f t="shared" si="31"/>
        <v>0</v>
      </c>
      <c r="AI387" s="4">
        <f t="shared" si="32"/>
        <v>0</v>
      </c>
      <c r="AJ387" s="4">
        <f t="shared" si="33"/>
        <v>0</v>
      </c>
    </row>
    <row r="388" spans="1:36" ht="25.15" customHeight="1" x14ac:dyDescent="0.25">
      <c r="A388" s="772"/>
      <c r="B388" s="592"/>
      <c r="C388" s="791"/>
      <c r="D388" s="595"/>
      <c r="E388" s="595"/>
      <c r="F388" s="598"/>
      <c r="G388" s="598"/>
      <c r="H388" s="614"/>
      <c r="I388" s="617"/>
      <c r="J388" s="611" t="s">
        <v>316</v>
      </c>
      <c r="K388" s="537"/>
      <c r="L388" s="538"/>
      <c r="M388" s="780"/>
      <c r="N388" s="781"/>
      <c r="O388" s="781"/>
      <c r="P388" s="781"/>
      <c r="Q388" s="781"/>
      <c r="R388" s="782"/>
      <c r="S388" s="646"/>
      <c r="T388" s="509"/>
      <c r="U388" s="510"/>
      <c r="V388" s="510"/>
      <c r="W388" s="510"/>
      <c r="X388" s="510"/>
      <c r="Y388" s="511"/>
      <c r="AB388" s="281">
        <v>4</v>
      </c>
      <c r="AC388" s="281">
        <f>+AC387</f>
        <v>1</v>
      </c>
      <c r="AD388" s="281"/>
      <c r="AE388" s="1">
        <f t="shared" si="29"/>
        <v>0</v>
      </c>
      <c r="AF388" s="1">
        <f t="shared" si="30"/>
        <v>0</v>
      </c>
      <c r="AG388" s="1">
        <f t="shared" si="31"/>
        <v>0</v>
      </c>
      <c r="AI388" s="4">
        <f t="shared" si="32"/>
        <v>0</v>
      </c>
      <c r="AJ388" s="4">
        <f t="shared" si="33"/>
        <v>0</v>
      </c>
    </row>
    <row r="389" spans="1:36" ht="106.15" customHeight="1" x14ac:dyDescent="0.25">
      <c r="A389" s="772"/>
      <c r="B389" s="638"/>
      <c r="C389" s="791"/>
      <c r="D389" s="675"/>
      <c r="E389" s="675"/>
      <c r="F389" s="662"/>
      <c r="G389" s="662"/>
      <c r="H389" s="687"/>
      <c r="I389" s="771"/>
      <c r="J389" s="653"/>
      <c r="K389" s="539"/>
      <c r="L389" s="540"/>
      <c r="M389" s="786"/>
      <c r="N389" s="787"/>
      <c r="O389" s="787"/>
      <c r="P389" s="787"/>
      <c r="Q389" s="787"/>
      <c r="R389" s="788"/>
      <c r="S389" s="647"/>
      <c r="T389" s="512"/>
      <c r="U389" s="513"/>
      <c r="V389" s="513"/>
      <c r="W389" s="513"/>
      <c r="X389" s="513"/>
      <c r="Y389" s="514"/>
      <c r="AB389" s="281">
        <v>4</v>
      </c>
      <c r="AC389" s="281">
        <f>+AC388</f>
        <v>1</v>
      </c>
      <c r="AD389" s="281"/>
      <c r="AE389" s="1">
        <f t="shared" si="29"/>
        <v>0</v>
      </c>
      <c r="AF389" s="1">
        <f t="shared" si="30"/>
        <v>0</v>
      </c>
      <c r="AG389" s="1">
        <f t="shared" si="31"/>
        <v>0</v>
      </c>
      <c r="AI389" s="4">
        <f t="shared" si="32"/>
        <v>0</v>
      </c>
      <c r="AJ389" s="4">
        <f t="shared" si="33"/>
        <v>0</v>
      </c>
    </row>
    <row r="390" spans="1:36" ht="39.950000000000003" customHeight="1" x14ac:dyDescent="0.25">
      <c r="A390" s="772"/>
      <c r="B390" s="591">
        <f>+B386+1</f>
        <v>55</v>
      </c>
      <c r="C390" s="791"/>
      <c r="D390" s="594" t="s">
        <v>14</v>
      </c>
      <c r="E390" s="594" t="s">
        <v>13</v>
      </c>
      <c r="F390" s="597" t="s">
        <v>48</v>
      </c>
      <c r="G390" s="597"/>
      <c r="H390" s="613"/>
      <c r="I390" s="600" t="s">
        <v>138</v>
      </c>
      <c r="J390" s="603" t="s">
        <v>516</v>
      </c>
      <c r="K390" s="535"/>
      <c r="L390" s="536"/>
      <c r="M390" s="676" t="s">
        <v>86</v>
      </c>
      <c r="N390" s="677"/>
      <c r="O390" s="677"/>
      <c r="P390" s="677"/>
      <c r="Q390" s="677"/>
      <c r="R390" s="678"/>
      <c r="S390" s="503"/>
      <c r="T390" s="506"/>
      <c r="U390" s="507"/>
      <c r="V390" s="507"/>
      <c r="W390" s="507"/>
      <c r="X390" s="507"/>
      <c r="Y390" s="508"/>
      <c r="AB390" s="281">
        <v>4</v>
      </c>
      <c r="AC390" s="281">
        <f>+IF(H390="●",3,1)</f>
        <v>1</v>
      </c>
      <c r="AD390" s="281"/>
      <c r="AE390" s="1" t="str">
        <f t="shared" ref="AE390:AE412" si="34">+F390</f>
        <v>●</v>
      </c>
      <c r="AF390" s="1">
        <f t="shared" ref="AF390:AF412" si="35">+G390</f>
        <v>0</v>
      </c>
      <c r="AG390" s="1">
        <f t="shared" ref="AG390:AG412" si="36">+H390</f>
        <v>0</v>
      </c>
      <c r="AI390" s="4">
        <f t="shared" ref="AI390:AI412" si="37">+K390</f>
        <v>0</v>
      </c>
      <c r="AJ390" s="4">
        <f t="shared" ref="AJ390:AJ412" si="38">+S390</f>
        <v>0</v>
      </c>
    </row>
    <row r="391" spans="1:36" ht="45.75" customHeight="1" x14ac:dyDescent="0.25">
      <c r="A391" s="772"/>
      <c r="B391" s="592"/>
      <c r="C391" s="791"/>
      <c r="D391" s="595"/>
      <c r="E391" s="595"/>
      <c r="F391" s="598"/>
      <c r="G391" s="598"/>
      <c r="H391" s="614"/>
      <c r="I391" s="601"/>
      <c r="J391" s="604"/>
      <c r="K391" s="537"/>
      <c r="L391" s="538"/>
      <c r="M391" s="777" t="s">
        <v>317</v>
      </c>
      <c r="N391" s="778"/>
      <c r="O391" s="778"/>
      <c r="P391" s="778"/>
      <c r="Q391" s="778"/>
      <c r="R391" s="779"/>
      <c r="S391" s="504"/>
      <c r="T391" s="509"/>
      <c r="U391" s="510"/>
      <c r="V391" s="510"/>
      <c r="W391" s="510"/>
      <c r="X391" s="510"/>
      <c r="Y391" s="511"/>
      <c r="AB391" s="281">
        <v>4</v>
      </c>
      <c r="AC391" s="281">
        <f>+AC390</f>
        <v>1</v>
      </c>
      <c r="AD391" s="281"/>
      <c r="AE391" s="1">
        <f t="shared" si="34"/>
        <v>0</v>
      </c>
      <c r="AF391" s="1">
        <f t="shared" si="35"/>
        <v>0</v>
      </c>
      <c r="AG391" s="1">
        <f t="shared" si="36"/>
        <v>0</v>
      </c>
      <c r="AI391" s="4">
        <f t="shared" si="37"/>
        <v>0</v>
      </c>
      <c r="AJ391" s="4">
        <f t="shared" si="38"/>
        <v>0</v>
      </c>
    </row>
    <row r="392" spans="1:36" ht="30" customHeight="1" x14ac:dyDescent="0.25">
      <c r="A392" s="772"/>
      <c r="B392" s="592"/>
      <c r="C392" s="791"/>
      <c r="D392" s="595"/>
      <c r="E392" s="595"/>
      <c r="F392" s="598"/>
      <c r="G392" s="598"/>
      <c r="H392" s="614"/>
      <c r="I392" s="601"/>
      <c r="J392" s="611" t="s">
        <v>318</v>
      </c>
      <c r="K392" s="537"/>
      <c r="L392" s="538"/>
      <c r="M392" s="780"/>
      <c r="N392" s="781"/>
      <c r="O392" s="781"/>
      <c r="P392" s="781"/>
      <c r="Q392" s="781"/>
      <c r="R392" s="782"/>
      <c r="S392" s="504"/>
      <c r="T392" s="509"/>
      <c r="U392" s="510"/>
      <c r="V392" s="510"/>
      <c r="W392" s="510"/>
      <c r="X392" s="510"/>
      <c r="Y392" s="511"/>
      <c r="AB392" s="281">
        <v>4</v>
      </c>
      <c r="AC392" s="281">
        <f>+AC391</f>
        <v>1</v>
      </c>
      <c r="AD392" s="281"/>
      <c r="AE392" s="1">
        <f t="shared" si="34"/>
        <v>0</v>
      </c>
      <c r="AF392" s="1">
        <f t="shared" si="35"/>
        <v>0</v>
      </c>
      <c r="AG392" s="1">
        <f t="shared" si="36"/>
        <v>0</v>
      </c>
      <c r="AI392" s="4">
        <f t="shared" si="37"/>
        <v>0</v>
      </c>
      <c r="AJ392" s="4">
        <f t="shared" si="38"/>
        <v>0</v>
      </c>
    </row>
    <row r="393" spans="1:36" ht="71.45" customHeight="1" thickBot="1" x14ac:dyDescent="0.3">
      <c r="A393" s="772"/>
      <c r="B393" s="593"/>
      <c r="C393" s="695"/>
      <c r="D393" s="596"/>
      <c r="E393" s="596"/>
      <c r="F393" s="599"/>
      <c r="G393" s="599"/>
      <c r="H393" s="615"/>
      <c r="I393" s="690"/>
      <c r="J393" s="701"/>
      <c r="K393" s="558"/>
      <c r="L393" s="559"/>
      <c r="M393" s="783"/>
      <c r="N393" s="784"/>
      <c r="O393" s="784"/>
      <c r="P393" s="784"/>
      <c r="Q393" s="784"/>
      <c r="R393" s="785"/>
      <c r="S393" s="608"/>
      <c r="T393" s="577"/>
      <c r="U393" s="578"/>
      <c r="V393" s="578"/>
      <c r="W393" s="578"/>
      <c r="X393" s="578"/>
      <c r="Y393" s="579"/>
      <c r="AB393" s="281">
        <v>4</v>
      </c>
      <c r="AC393" s="281">
        <f>+AC392</f>
        <v>1</v>
      </c>
      <c r="AD393" s="281"/>
      <c r="AE393" s="1">
        <f t="shared" si="34"/>
        <v>0</v>
      </c>
      <c r="AF393" s="1">
        <f t="shared" si="35"/>
        <v>0</v>
      </c>
      <c r="AG393" s="1">
        <f t="shared" si="36"/>
        <v>0</v>
      </c>
      <c r="AI393" s="4">
        <f t="shared" si="37"/>
        <v>0</v>
      </c>
      <c r="AJ393" s="4">
        <f t="shared" si="38"/>
        <v>0</v>
      </c>
    </row>
    <row r="394" spans="1:36" s="215" customFormat="1" ht="10.15" customHeight="1" thickBot="1" x14ac:dyDescent="0.3">
      <c r="A394" s="241"/>
      <c r="B394" s="217"/>
      <c r="C394" s="218"/>
      <c r="D394" s="218"/>
      <c r="E394" s="218"/>
      <c r="F394" s="218"/>
      <c r="G394" s="218"/>
      <c r="H394" s="218"/>
      <c r="I394" s="245"/>
      <c r="J394" s="222"/>
      <c r="K394" s="226"/>
      <c r="L394" s="223"/>
      <c r="M394" s="239"/>
      <c r="N394" s="239"/>
      <c r="O394" s="239"/>
      <c r="P394" s="239"/>
      <c r="Q394" s="239"/>
      <c r="R394" s="239"/>
      <c r="S394" s="223"/>
      <c r="T394" s="240"/>
      <c r="U394" s="240"/>
      <c r="V394" s="240"/>
      <c r="W394" s="240"/>
      <c r="X394" s="240"/>
      <c r="Y394" s="240"/>
      <c r="AA394" s="281"/>
      <c r="AB394" s="281">
        <v>1</v>
      </c>
      <c r="AC394" s="281">
        <v>1</v>
      </c>
      <c r="AD394" s="281"/>
      <c r="AE394" s="215">
        <f t="shared" si="34"/>
        <v>0</v>
      </c>
      <c r="AF394" s="215">
        <f t="shared" si="35"/>
        <v>0</v>
      </c>
      <c r="AG394" s="215">
        <f t="shared" si="36"/>
        <v>0</v>
      </c>
      <c r="AI394" s="206">
        <f t="shared" si="37"/>
        <v>0</v>
      </c>
      <c r="AJ394" s="206">
        <f t="shared" si="38"/>
        <v>0</v>
      </c>
    </row>
    <row r="395" spans="1:36" s="17" customFormat="1" ht="25.9" customHeight="1" thickBot="1" x14ac:dyDescent="0.3">
      <c r="A395" s="16"/>
      <c r="B395" s="620" t="s">
        <v>379</v>
      </c>
      <c r="C395" s="621"/>
      <c r="D395" s="621"/>
      <c r="E395" s="621"/>
      <c r="F395" s="621"/>
      <c r="G395" s="621"/>
      <c r="H395" s="621"/>
      <c r="I395" s="621"/>
      <c r="J395" s="621"/>
      <c r="K395" s="622"/>
      <c r="L395" s="621"/>
      <c r="M395" s="621"/>
      <c r="N395" s="621"/>
      <c r="O395" s="621"/>
      <c r="P395" s="621"/>
      <c r="Q395" s="621"/>
      <c r="R395" s="621"/>
      <c r="S395" s="621"/>
      <c r="T395" s="621"/>
      <c r="U395" s="621"/>
      <c r="V395" s="621"/>
      <c r="W395" s="621"/>
      <c r="X395" s="621"/>
      <c r="Y395" s="525"/>
      <c r="AA395" s="282"/>
      <c r="AB395" s="282">
        <v>1</v>
      </c>
      <c r="AC395" s="281">
        <v>1</v>
      </c>
      <c r="AD395" s="281"/>
      <c r="AE395" s="1">
        <f t="shared" si="34"/>
        <v>0</v>
      </c>
      <c r="AF395" s="1">
        <f t="shared" si="35"/>
        <v>0</v>
      </c>
      <c r="AG395" s="1">
        <f t="shared" si="36"/>
        <v>0</v>
      </c>
      <c r="AI395" s="4">
        <f t="shared" si="37"/>
        <v>0</v>
      </c>
      <c r="AJ395" s="4">
        <f t="shared" si="38"/>
        <v>0</v>
      </c>
    </row>
    <row r="396" spans="1:36" ht="265.89999999999998" customHeight="1" x14ac:dyDescent="0.25">
      <c r="A396" s="772"/>
      <c r="B396" s="2"/>
      <c r="C396" s="634" t="s">
        <v>319</v>
      </c>
      <c r="D396" s="635"/>
      <c r="E396" s="635"/>
      <c r="F396" s="635"/>
      <c r="G396" s="635"/>
      <c r="H396" s="635"/>
      <c r="I396" s="635"/>
      <c r="J396" s="635"/>
      <c r="K396" s="636"/>
      <c r="L396" s="635"/>
      <c r="M396" s="635"/>
      <c r="N396" s="635"/>
      <c r="O396" s="635"/>
      <c r="P396" s="635"/>
      <c r="Q396" s="635"/>
      <c r="R396" s="635"/>
      <c r="S396" s="635"/>
      <c r="T396" s="635"/>
      <c r="U396" s="635"/>
      <c r="V396" s="635"/>
      <c r="W396" s="635"/>
      <c r="X396" s="635"/>
      <c r="Y396" s="637"/>
      <c r="AB396" s="281">
        <v>1</v>
      </c>
      <c r="AC396" s="281">
        <v>1</v>
      </c>
      <c r="AD396" s="281"/>
      <c r="AE396" s="1">
        <f t="shared" si="34"/>
        <v>0</v>
      </c>
      <c r="AF396" s="1">
        <f t="shared" si="35"/>
        <v>0</v>
      </c>
      <c r="AG396" s="1">
        <f t="shared" si="36"/>
        <v>0</v>
      </c>
      <c r="AI396" s="4">
        <f t="shared" si="37"/>
        <v>0</v>
      </c>
      <c r="AJ396" s="4">
        <f t="shared" si="38"/>
        <v>0</v>
      </c>
    </row>
    <row r="397" spans="1:36" ht="25.9" customHeight="1" x14ac:dyDescent="0.25">
      <c r="A397" s="772"/>
      <c r="B397" s="591">
        <f>+B390+1</f>
        <v>56</v>
      </c>
      <c r="C397" s="694"/>
      <c r="D397" s="594" t="s">
        <v>14</v>
      </c>
      <c r="E397" s="594" t="s">
        <v>13</v>
      </c>
      <c r="F397" s="597" t="s">
        <v>48</v>
      </c>
      <c r="G397" s="597"/>
      <c r="H397" s="613"/>
      <c r="I397" s="600" t="s">
        <v>320</v>
      </c>
      <c r="J397" s="603" t="s">
        <v>321</v>
      </c>
      <c r="K397" s="535"/>
      <c r="L397" s="536"/>
      <c r="M397" s="642" t="s">
        <v>460</v>
      </c>
      <c r="N397" s="643"/>
      <c r="O397" s="643"/>
      <c r="P397" s="643"/>
      <c r="Q397" s="643"/>
      <c r="R397" s="644"/>
      <c r="S397" s="645"/>
      <c r="T397" s="623"/>
      <c r="U397" s="624"/>
      <c r="V397" s="624"/>
      <c r="W397" s="624"/>
      <c r="X397" s="624"/>
      <c r="Y397" s="625"/>
      <c r="AB397" s="281">
        <v>4</v>
      </c>
      <c r="AC397" s="281">
        <f>+IF(H397="●",3,1)</f>
        <v>1</v>
      </c>
      <c r="AD397" s="281"/>
      <c r="AE397" s="1" t="str">
        <f t="shared" si="34"/>
        <v>●</v>
      </c>
      <c r="AF397" s="1">
        <f t="shared" si="35"/>
        <v>0</v>
      </c>
      <c r="AG397" s="1">
        <f t="shared" si="36"/>
        <v>0</v>
      </c>
      <c r="AI397" s="4">
        <f t="shared" si="37"/>
        <v>0</v>
      </c>
      <c r="AJ397" s="4">
        <f t="shared" si="38"/>
        <v>0</v>
      </c>
    </row>
    <row r="398" spans="1:36" ht="60" customHeight="1" x14ac:dyDescent="0.25">
      <c r="A398" s="772"/>
      <c r="B398" s="592"/>
      <c r="C398" s="694"/>
      <c r="D398" s="595"/>
      <c r="E398" s="595"/>
      <c r="F398" s="598"/>
      <c r="G398" s="598"/>
      <c r="H398" s="614"/>
      <c r="I398" s="601"/>
      <c r="J398" s="604"/>
      <c r="K398" s="537"/>
      <c r="L398" s="538"/>
      <c r="M398" s="721" t="s">
        <v>380</v>
      </c>
      <c r="N398" s="666"/>
      <c r="O398" s="666"/>
      <c r="P398" s="666"/>
      <c r="Q398" s="666"/>
      <c r="R398" s="667"/>
      <c r="S398" s="646"/>
      <c r="T398" s="626"/>
      <c r="U398" s="627"/>
      <c r="V398" s="627"/>
      <c r="W398" s="627"/>
      <c r="X398" s="627"/>
      <c r="Y398" s="628"/>
      <c r="AB398" s="281">
        <v>4</v>
      </c>
      <c r="AC398" s="281">
        <f>+AC397</f>
        <v>1</v>
      </c>
      <c r="AD398" s="281"/>
      <c r="AE398" s="1">
        <f t="shared" si="34"/>
        <v>0</v>
      </c>
      <c r="AF398" s="1">
        <f t="shared" si="35"/>
        <v>0</v>
      </c>
      <c r="AG398" s="1">
        <f t="shared" si="36"/>
        <v>0</v>
      </c>
      <c r="AI398" s="4">
        <f t="shared" si="37"/>
        <v>0</v>
      </c>
      <c r="AJ398" s="4">
        <f t="shared" si="38"/>
        <v>0</v>
      </c>
    </row>
    <row r="399" spans="1:36" ht="21.6" customHeight="1" x14ac:dyDescent="0.25">
      <c r="A399" s="772"/>
      <c r="B399" s="592"/>
      <c r="C399" s="694"/>
      <c r="D399" s="595"/>
      <c r="E399" s="595"/>
      <c r="F399" s="598"/>
      <c r="G399" s="598"/>
      <c r="H399" s="614"/>
      <c r="I399" s="601"/>
      <c r="J399" s="611" t="s">
        <v>542</v>
      </c>
      <c r="K399" s="537"/>
      <c r="L399" s="538"/>
      <c r="M399" s="724"/>
      <c r="N399" s="669"/>
      <c r="O399" s="669"/>
      <c r="P399" s="669"/>
      <c r="Q399" s="669"/>
      <c r="R399" s="670"/>
      <c r="S399" s="646"/>
      <c r="T399" s="626"/>
      <c r="U399" s="627"/>
      <c r="V399" s="627"/>
      <c r="W399" s="627"/>
      <c r="X399" s="627"/>
      <c r="Y399" s="628"/>
      <c r="AB399" s="281">
        <v>4</v>
      </c>
      <c r="AC399" s="281">
        <f>+AC398</f>
        <v>1</v>
      </c>
      <c r="AD399" s="281"/>
      <c r="AE399" s="1">
        <f t="shared" si="34"/>
        <v>0</v>
      </c>
      <c r="AF399" s="1">
        <f t="shared" si="35"/>
        <v>0</v>
      </c>
      <c r="AG399" s="1">
        <f t="shared" si="36"/>
        <v>0</v>
      </c>
      <c r="AI399" s="4">
        <f t="shared" si="37"/>
        <v>0</v>
      </c>
      <c r="AJ399" s="4">
        <f t="shared" si="38"/>
        <v>0</v>
      </c>
    </row>
    <row r="400" spans="1:36" ht="121.9" customHeight="1" x14ac:dyDescent="0.25">
      <c r="A400" s="772"/>
      <c r="B400" s="638"/>
      <c r="C400" s="694"/>
      <c r="D400" s="768"/>
      <c r="E400" s="768"/>
      <c r="F400" s="774"/>
      <c r="G400" s="774"/>
      <c r="H400" s="769"/>
      <c r="I400" s="683"/>
      <c r="J400" s="619"/>
      <c r="K400" s="539"/>
      <c r="L400" s="540"/>
      <c r="M400" s="671"/>
      <c r="N400" s="672"/>
      <c r="O400" s="672"/>
      <c r="P400" s="672"/>
      <c r="Q400" s="672"/>
      <c r="R400" s="673"/>
      <c r="S400" s="647"/>
      <c r="T400" s="629"/>
      <c r="U400" s="630"/>
      <c r="V400" s="630"/>
      <c r="W400" s="630"/>
      <c r="X400" s="630"/>
      <c r="Y400" s="631"/>
      <c r="AB400" s="281">
        <v>4</v>
      </c>
      <c r="AC400" s="281">
        <f>+AC399</f>
        <v>1</v>
      </c>
      <c r="AD400" s="281"/>
      <c r="AE400" s="1">
        <f t="shared" si="34"/>
        <v>0</v>
      </c>
      <c r="AF400" s="1">
        <f t="shared" si="35"/>
        <v>0</v>
      </c>
      <c r="AG400" s="1">
        <f t="shared" si="36"/>
        <v>0</v>
      </c>
      <c r="AI400" s="4">
        <f t="shared" si="37"/>
        <v>0</v>
      </c>
      <c r="AJ400" s="4">
        <f t="shared" si="38"/>
        <v>0</v>
      </c>
    </row>
    <row r="401" spans="1:36" ht="25.9" customHeight="1" x14ac:dyDescent="0.25">
      <c r="A401" s="772"/>
      <c r="B401" s="591">
        <f>+B397+1</f>
        <v>57</v>
      </c>
      <c r="C401" s="694"/>
      <c r="D401" s="594" t="s">
        <v>14</v>
      </c>
      <c r="E401" s="594" t="s">
        <v>13</v>
      </c>
      <c r="F401" s="597" t="s">
        <v>48</v>
      </c>
      <c r="G401" s="597"/>
      <c r="H401" s="613"/>
      <c r="I401" s="616" t="s">
        <v>461</v>
      </c>
      <c r="J401" s="603" t="s">
        <v>322</v>
      </c>
      <c r="K401" s="535"/>
      <c r="L401" s="536"/>
      <c r="M401" s="605" t="s">
        <v>103</v>
      </c>
      <c r="N401" s="606"/>
      <c r="O401" s="606"/>
      <c r="P401" s="606"/>
      <c r="Q401" s="606"/>
      <c r="R401" s="607"/>
      <c r="S401" s="645"/>
      <c r="T401" s="506"/>
      <c r="U401" s="507"/>
      <c r="V401" s="507"/>
      <c r="W401" s="507"/>
      <c r="X401" s="507"/>
      <c r="Y401" s="508"/>
      <c r="AB401" s="281">
        <v>4</v>
      </c>
      <c r="AC401" s="281">
        <f>+IF(H401="●",3,1)</f>
        <v>1</v>
      </c>
      <c r="AD401" s="281"/>
      <c r="AE401" s="1" t="str">
        <f t="shared" si="34"/>
        <v>●</v>
      </c>
      <c r="AF401" s="1">
        <f t="shared" si="35"/>
        <v>0</v>
      </c>
      <c r="AG401" s="1">
        <f t="shared" si="36"/>
        <v>0</v>
      </c>
      <c r="AI401" s="4">
        <f t="shared" si="37"/>
        <v>0</v>
      </c>
      <c r="AJ401" s="4">
        <f t="shared" si="38"/>
        <v>0</v>
      </c>
    </row>
    <row r="402" spans="1:36" ht="60" customHeight="1" x14ac:dyDescent="0.25">
      <c r="A402" s="772"/>
      <c r="B402" s="592"/>
      <c r="C402" s="694"/>
      <c r="D402" s="595"/>
      <c r="E402" s="595"/>
      <c r="F402" s="598"/>
      <c r="G402" s="598"/>
      <c r="H402" s="614"/>
      <c r="I402" s="617"/>
      <c r="J402" s="604"/>
      <c r="K402" s="537"/>
      <c r="L402" s="538"/>
      <c r="M402" s="580"/>
      <c r="N402" s="581"/>
      <c r="O402" s="581"/>
      <c r="P402" s="581"/>
      <c r="Q402" s="581"/>
      <c r="R402" s="582"/>
      <c r="S402" s="646"/>
      <c r="T402" s="509"/>
      <c r="U402" s="510"/>
      <c r="V402" s="510"/>
      <c r="W402" s="510"/>
      <c r="X402" s="510"/>
      <c r="Y402" s="511"/>
      <c r="AB402" s="281">
        <v>4</v>
      </c>
      <c r="AC402" s="281">
        <f>+AC401</f>
        <v>1</v>
      </c>
      <c r="AD402" s="281"/>
      <c r="AE402" s="1">
        <f t="shared" si="34"/>
        <v>0</v>
      </c>
      <c r="AF402" s="1">
        <f t="shared" si="35"/>
        <v>0</v>
      </c>
      <c r="AG402" s="1">
        <f t="shared" si="36"/>
        <v>0</v>
      </c>
      <c r="AI402" s="4">
        <f t="shared" si="37"/>
        <v>0</v>
      </c>
      <c r="AJ402" s="4">
        <f t="shared" si="38"/>
        <v>0</v>
      </c>
    </row>
    <row r="403" spans="1:36" ht="37.15" customHeight="1" x14ac:dyDescent="0.25">
      <c r="A403" s="772"/>
      <c r="B403" s="592"/>
      <c r="C403" s="694"/>
      <c r="D403" s="595"/>
      <c r="E403" s="595"/>
      <c r="F403" s="598"/>
      <c r="G403" s="598"/>
      <c r="H403" s="614"/>
      <c r="I403" s="617"/>
      <c r="J403" s="611" t="s">
        <v>58</v>
      </c>
      <c r="K403" s="537"/>
      <c r="L403" s="538"/>
      <c r="M403" s="583"/>
      <c r="N403" s="584"/>
      <c r="O403" s="584"/>
      <c r="P403" s="584"/>
      <c r="Q403" s="584"/>
      <c r="R403" s="585"/>
      <c r="S403" s="646"/>
      <c r="T403" s="509"/>
      <c r="U403" s="510"/>
      <c r="V403" s="510"/>
      <c r="W403" s="510"/>
      <c r="X403" s="510"/>
      <c r="Y403" s="511"/>
      <c r="AB403" s="281">
        <v>4</v>
      </c>
      <c r="AC403" s="281">
        <f>+AC402</f>
        <v>1</v>
      </c>
      <c r="AD403" s="281"/>
      <c r="AE403" s="1">
        <f t="shared" si="34"/>
        <v>0</v>
      </c>
      <c r="AF403" s="1">
        <f t="shared" si="35"/>
        <v>0</v>
      </c>
      <c r="AG403" s="1">
        <f t="shared" si="36"/>
        <v>0</v>
      </c>
      <c r="AI403" s="4">
        <f t="shared" si="37"/>
        <v>0</v>
      </c>
      <c r="AJ403" s="4">
        <f t="shared" si="38"/>
        <v>0</v>
      </c>
    </row>
    <row r="404" spans="1:36" ht="34.9" customHeight="1" x14ac:dyDescent="0.25">
      <c r="A404" s="772"/>
      <c r="B404" s="638"/>
      <c r="C404" s="694"/>
      <c r="D404" s="768"/>
      <c r="E404" s="768"/>
      <c r="F404" s="706"/>
      <c r="G404" s="706"/>
      <c r="H404" s="769"/>
      <c r="I404" s="771"/>
      <c r="J404" s="619"/>
      <c r="K404" s="539"/>
      <c r="L404" s="540"/>
      <c r="M404" s="650"/>
      <c r="N404" s="651"/>
      <c r="O404" s="651"/>
      <c r="P404" s="651"/>
      <c r="Q404" s="651"/>
      <c r="R404" s="652"/>
      <c r="S404" s="647"/>
      <c r="T404" s="512"/>
      <c r="U404" s="513"/>
      <c r="V404" s="513"/>
      <c r="W404" s="513"/>
      <c r="X404" s="513"/>
      <c r="Y404" s="514"/>
      <c r="AB404" s="281">
        <v>4</v>
      </c>
      <c r="AC404" s="281">
        <f>+AC403</f>
        <v>1</v>
      </c>
      <c r="AD404" s="281"/>
      <c r="AE404" s="1">
        <f t="shared" si="34"/>
        <v>0</v>
      </c>
      <c r="AF404" s="1">
        <f t="shared" si="35"/>
        <v>0</v>
      </c>
      <c r="AG404" s="1">
        <f t="shared" si="36"/>
        <v>0</v>
      </c>
      <c r="AI404" s="4">
        <f t="shared" si="37"/>
        <v>0</v>
      </c>
      <c r="AJ404" s="4">
        <f t="shared" si="38"/>
        <v>0</v>
      </c>
    </row>
    <row r="405" spans="1:36" ht="40.9" customHeight="1" x14ac:dyDescent="0.25">
      <c r="A405" s="772"/>
      <c r="B405" s="591">
        <f>+B401+1</f>
        <v>58</v>
      </c>
      <c r="C405" s="694"/>
      <c r="D405" s="594" t="s">
        <v>14</v>
      </c>
      <c r="E405" s="594" t="s">
        <v>13</v>
      </c>
      <c r="F405" s="597" t="s">
        <v>48</v>
      </c>
      <c r="G405" s="597"/>
      <c r="H405" s="613"/>
      <c r="I405" s="616" t="s">
        <v>323</v>
      </c>
      <c r="J405" s="603" t="s">
        <v>341</v>
      </c>
      <c r="K405" s="535"/>
      <c r="L405" s="536"/>
      <c r="M405" s="605" t="s">
        <v>104</v>
      </c>
      <c r="N405" s="606"/>
      <c r="O405" s="606"/>
      <c r="P405" s="606"/>
      <c r="Q405" s="606"/>
      <c r="R405" s="607"/>
      <c r="S405" s="645"/>
      <c r="T405" s="506"/>
      <c r="U405" s="507"/>
      <c r="V405" s="507"/>
      <c r="W405" s="507"/>
      <c r="X405" s="507"/>
      <c r="Y405" s="508"/>
      <c r="AB405" s="281">
        <v>4</v>
      </c>
      <c r="AC405" s="281">
        <f>+IF(H405="●",3,1)</f>
        <v>1</v>
      </c>
      <c r="AD405" s="281"/>
      <c r="AE405" s="1" t="str">
        <f t="shared" si="34"/>
        <v>●</v>
      </c>
      <c r="AF405" s="1">
        <f t="shared" si="35"/>
        <v>0</v>
      </c>
      <c r="AG405" s="1">
        <f t="shared" si="36"/>
        <v>0</v>
      </c>
      <c r="AI405" s="4">
        <f t="shared" si="37"/>
        <v>0</v>
      </c>
      <c r="AJ405" s="4">
        <f t="shared" si="38"/>
        <v>0</v>
      </c>
    </row>
    <row r="406" spans="1:36" ht="40.15" customHeight="1" x14ac:dyDescent="0.25">
      <c r="A406" s="772"/>
      <c r="B406" s="592"/>
      <c r="C406" s="694"/>
      <c r="D406" s="595"/>
      <c r="E406" s="595"/>
      <c r="F406" s="598"/>
      <c r="G406" s="598"/>
      <c r="H406" s="614"/>
      <c r="I406" s="617"/>
      <c r="J406" s="604"/>
      <c r="K406" s="537"/>
      <c r="L406" s="538"/>
      <c r="M406" s="580"/>
      <c r="N406" s="581"/>
      <c r="O406" s="581"/>
      <c r="P406" s="581"/>
      <c r="Q406" s="581"/>
      <c r="R406" s="582"/>
      <c r="S406" s="646"/>
      <c r="T406" s="509"/>
      <c r="U406" s="510"/>
      <c r="V406" s="510"/>
      <c r="W406" s="510"/>
      <c r="X406" s="510"/>
      <c r="Y406" s="511"/>
      <c r="AB406" s="281">
        <v>4</v>
      </c>
      <c r="AC406" s="281">
        <f>+AC405</f>
        <v>1</v>
      </c>
      <c r="AD406" s="281"/>
      <c r="AE406" s="1">
        <f t="shared" si="34"/>
        <v>0</v>
      </c>
      <c r="AF406" s="1">
        <f t="shared" si="35"/>
        <v>0</v>
      </c>
      <c r="AG406" s="1">
        <f t="shared" si="36"/>
        <v>0</v>
      </c>
      <c r="AI406" s="4">
        <f t="shared" si="37"/>
        <v>0</v>
      </c>
      <c r="AJ406" s="4">
        <f t="shared" si="38"/>
        <v>0</v>
      </c>
    </row>
    <row r="407" spans="1:36" ht="39.950000000000003" customHeight="1" x14ac:dyDescent="0.25">
      <c r="A407" s="772"/>
      <c r="B407" s="592"/>
      <c r="C407" s="694"/>
      <c r="D407" s="595"/>
      <c r="E407" s="595"/>
      <c r="F407" s="598"/>
      <c r="G407" s="598"/>
      <c r="H407" s="614"/>
      <c r="I407" s="617"/>
      <c r="J407" s="611" t="s">
        <v>324</v>
      </c>
      <c r="K407" s="537"/>
      <c r="L407" s="538"/>
      <c r="M407" s="583"/>
      <c r="N407" s="584"/>
      <c r="O407" s="584"/>
      <c r="P407" s="584"/>
      <c r="Q407" s="584"/>
      <c r="R407" s="585"/>
      <c r="S407" s="646"/>
      <c r="T407" s="509"/>
      <c r="U407" s="510"/>
      <c r="V407" s="510"/>
      <c r="W407" s="510"/>
      <c r="X407" s="510"/>
      <c r="Y407" s="511"/>
      <c r="AB407" s="281">
        <v>4</v>
      </c>
      <c r="AC407" s="281">
        <f>+AC406</f>
        <v>1</v>
      </c>
      <c r="AD407" s="281"/>
      <c r="AE407" s="1">
        <f t="shared" si="34"/>
        <v>0</v>
      </c>
      <c r="AF407" s="1">
        <f t="shared" si="35"/>
        <v>0</v>
      </c>
      <c r="AG407" s="1">
        <f t="shared" si="36"/>
        <v>0</v>
      </c>
      <c r="AI407" s="4">
        <f t="shared" si="37"/>
        <v>0</v>
      </c>
      <c r="AJ407" s="4">
        <f t="shared" si="38"/>
        <v>0</v>
      </c>
    </row>
    <row r="408" spans="1:36" ht="70.150000000000006" customHeight="1" x14ac:dyDescent="0.25">
      <c r="A408" s="772"/>
      <c r="B408" s="770"/>
      <c r="C408" s="773"/>
      <c r="D408" s="768"/>
      <c r="E408" s="768"/>
      <c r="F408" s="706"/>
      <c r="G408" s="706"/>
      <c r="H408" s="769"/>
      <c r="I408" s="771"/>
      <c r="J408" s="619"/>
      <c r="K408" s="539"/>
      <c r="L408" s="540"/>
      <c r="M408" s="650"/>
      <c r="N408" s="651"/>
      <c r="O408" s="651"/>
      <c r="P408" s="651"/>
      <c r="Q408" s="651"/>
      <c r="R408" s="652"/>
      <c r="S408" s="647"/>
      <c r="T408" s="512"/>
      <c r="U408" s="513"/>
      <c r="V408" s="513"/>
      <c r="W408" s="513"/>
      <c r="X408" s="513"/>
      <c r="Y408" s="514"/>
      <c r="AB408" s="281">
        <v>4</v>
      </c>
      <c r="AC408" s="281">
        <f>+AC407</f>
        <v>1</v>
      </c>
      <c r="AD408" s="281"/>
      <c r="AE408" s="1">
        <f t="shared" si="34"/>
        <v>0</v>
      </c>
      <c r="AF408" s="1">
        <f t="shared" si="35"/>
        <v>0</v>
      </c>
      <c r="AG408" s="1">
        <f t="shared" si="36"/>
        <v>0</v>
      </c>
      <c r="AI408" s="4">
        <f t="shared" si="37"/>
        <v>0</v>
      </c>
      <c r="AJ408" s="4">
        <f t="shared" si="38"/>
        <v>0</v>
      </c>
    </row>
    <row r="409" spans="1:36" ht="40.9" customHeight="1" x14ac:dyDescent="0.25">
      <c r="A409" s="772"/>
      <c r="B409" s="775">
        <f>+B405+1</f>
        <v>59</v>
      </c>
      <c r="C409" s="105"/>
      <c r="D409" s="594" t="s">
        <v>14</v>
      </c>
      <c r="E409" s="594" t="s">
        <v>499</v>
      </c>
      <c r="F409" s="750"/>
      <c r="G409" s="597" t="s">
        <v>48</v>
      </c>
      <c r="H409" s="613"/>
      <c r="I409" s="616" t="s">
        <v>462</v>
      </c>
      <c r="J409" s="603" t="s">
        <v>463</v>
      </c>
      <c r="K409" s="535"/>
      <c r="L409" s="536"/>
      <c r="M409" s="676" t="s">
        <v>325</v>
      </c>
      <c r="N409" s="677"/>
      <c r="O409" s="677"/>
      <c r="P409" s="677"/>
      <c r="Q409" s="677"/>
      <c r="R409" s="678"/>
      <c r="S409" s="503"/>
      <c r="T409" s="506"/>
      <c r="U409" s="507"/>
      <c r="V409" s="507"/>
      <c r="W409" s="507"/>
      <c r="X409" s="507"/>
      <c r="Y409" s="508"/>
      <c r="AA409" s="281">
        <v>2</v>
      </c>
      <c r="AB409" s="281">
        <v>4</v>
      </c>
      <c r="AC409" s="281">
        <f>+IF(H409="●",3,1)</f>
        <v>1</v>
      </c>
      <c r="AD409" s="281"/>
      <c r="AE409" s="1">
        <f t="shared" si="34"/>
        <v>0</v>
      </c>
      <c r="AF409" s="1" t="str">
        <f t="shared" si="35"/>
        <v>●</v>
      </c>
      <c r="AG409" s="1">
        <f t="shared" si="36"/>
        <v>0</v>
      </c>
      <c r="AI409" s="4">
        <f t="shared" si="37"/>
        <v>0</v>
      </c>
      <c r="AJ409" s="4">
        <f t="shared" si="38"/>
        <v>0</v>
      </c>
    </row>
    <row r="410" spans="1:36" ht="40.15" customHeight="1" x14ac:dyDescent="0.25">
      <c r="A410" s="772"/>
      <c r="B410" s="592"/>
      <c r="C410" s="105"/>
      <c r="D410" s="595"/>
      <c r="E410" s="595"/>
      <c r="F410" s="751"/>
      <c r="G410" s="598"/>
      <c r="H410" s="614"/>
      <c r="I410" s="617"/>
      <c r="J410" s="604"/>
      <c r="K410" s="537"/>
      <c r="L410" s="538"/>
      <c r="M410" s="580"/>
      <c r="N410" s="581"/>
      <c r="O410" s="581"/>
      <c r="P410" s="581"/>
      <c r="Q410" s="581"/>
      <c r="R410" s="582"/>
      <c r="S410" s="504"/>
      <c r="T410" s="509"/>
      <c r="U410" s="510"/>
      <c r="V410" s="510"/>
      <c r="W410" s="510"/>
      <c r="X410" s="510"/>
      <c r="Y410" s="511"/>
      <c r="AA410" s="281">
        <v>2</v>
      </c>
      <c r="AB410" s="281">
        <v>4</v>
      </c>
      <c r="AC410" s="281">
        <f>+AC409</f>
        <v>1</v>
      </c>
      <c r="AD410" s="281"/>
      <c r="AE410" s="1">
        <f t="shared" si="34"/>
        <v>0</v>
      </c>
      <c r="AF410" s="1">
        <f t="shared" si="35"/>
        <v>0</v>
      </c>
      <c r="AG410" s="1">
        <f t="shared" si="36"/>
        <v>0</v>
      </c>
      <c r="AI410" s="4">
        <f t="shared" si="37"/>
        <v>0</v>
      </c>
      <c r="AJ410" s="4">
        <f t="shared" si="38"/>
        <v>0</v>
      </c>
    </row>
    <row r="411" spans="1:36" ht="32.450000000000003" customHeight="1" x14ac:dyDescent="0.25">
      <c r="A411" s="772"/>
      <c r="B411" s="592"/>
      <c r="C411" s="105"/>
      <c r="D411" s="595"/>
      <c r="E411" s="595"/>
      <c r="F411" s="751"/>
      <c r="G411" s="598"/>
      <c r="H411" s="614"/>
      <c r="I411" s="617"/>
      <c r="J411" s="611" t="s">
        <v>90</v>
      </c>
      <c r="K411" s="537"/>
      <c r="L411" s="538"/>
      <c r="M411" s="583"/>
      <c r="N411" s="584"/>
      <c r="O411" s="584"/>
      <c r="P411" s="584"/>
      <c r="Q411" s="584"/>
      <c r="R411" s="585"/>
      <c r="S411" s="504"/>
      <c r="T411" s="509"/>
      <c r="U411" s="510"/>
      <c r="V411" s="510"/>
      <c r="W411" s="510"/>
      <c r="X411" s="510"/>
      <c r="Y411" s="511"/>
      <c r="AA411" s="281">
        <v>2</v>
      </c>
      <c r="AB411" s="281">
        <v>4</v>
      </c>
      <c r="AC411" s="281">
        <f>+AC410</f>
        <v>1</v>
      </c>
      <c r="AD411" s="281"/>
      <c r="AE411" s="1">
        <f t="shared" si="34"/>
        <v>0</v>
      </c>
      <c r="AF411" s="1">
        <f t="shared" si="35"/>
        <v>0</v>
      </c>
      <c r="AG411" s="1">
        <f t="shared" si="36"/>
        <v>0</v>
      </c>
      <c r="AI411" s="4">
        <f t="shared" si="37"/>
        <v>0</v>
      </c>
      <c r="AJ411" s="4">
        <f t="shared" si="38"/>
        <v>0</v>
      </c>
    </row>
    <row r="412" spans="1:36" ht="72" customHeight="1" thickBot="1" x14ac:dyDescent="0.3">
      <c r="A412" s="772"/>
      <c r="B412" s="593"/>
      <c r="C412" s="58"/>
      <c r="D412" s="749"/>
      <c r="E412" s="749"/>
      <c r="F412" s="752"/>
      <c r="G412" s="700"/>
      <c r="H412" s="767"/>
      <c r="I412" s="776"/>
      <c r="J412" s="701"/>
      <c r="K412" s="558"/>
      <c r="L412" s="559"/>
      <c r="M412" s="586"/>
      <c r="N412" s="587"/>
      <c r="O412" s="587"/>
      <c r="P412" s="587"/>
      <c r="Q412" s="587"/>
      <c r="R412" s="588"/>
      <c r="S412" s="608"/>
      <c r="T412" s="577"/>
      <c r="U412" s="578"/>
      <c r="V412" s="578"/>
      <c r="W412" s="578"/>
      <c r="X412" s="578"/>
      <c r="Y412" s="579"/>
      <c r="AA412" s="281">
        <v>2</v>
      </c>
      <c r="AB412" s="281">
        <v>4</v>
      </c>
      <c r="AC412" s="281">
        <f>+AC411</f>
        <v>1</v>
      </c>
      <c r="AD412" s="281"/>
      <c r="AE412" s="1">
        <f t="shared" si="34"/>
        <v>0</v>
      </c>
      <c r="AF412" s="1">
        <f t="shared" si="35"/>
        <v>0</v>
      </c>
      <c r="AG412" s="1">
        <f t="shared" si="36"/>
        <v>0</v>
      </c>
      <c r="AI412" s="4">
        <f t="shared" si="37"/>
        <v>0</v>
      </c>
      <c r="AJ412" s="4">
        <f t="shared" si="38"/>
        <v>0</v>
      </c>
    </row>
    <row r="413" spans="1:36" s="258" customFormat="1" ht="20.100000000000001" customHeight="1" x14ac:dyDescent="0.25">
      <c r="A413" s="247"/>
      <c r="B413" s="248"/>
      <c r="C413" s="249"/>
      <c r="D413" s="250"/>
      <c r="E413" s="250"/>
      <c r="F413" s="250"/>
      <c r="G413" s="251"/>
      <c r="H413" s="246"/>
      <c r="I413" s="252"/>
      <c r="J413" s="252"/>
      <c r="K413" s="253"/>
      <c r="L413" s="254"/>
      <c r="M413" s="255"/>
      <c r="N413" s="255"/>
      <c r="O413" s="255"/>
      <c r="P413" s="255"/>
      <c r="Q413" s="255"/>
      <c r="R413" s="255"/>
      <c r="S413" s="256"/>
      <c r="T413" s="257"/>
      <c r="U413" s="257"/>
      <c r="V413" s="257"/>
      <c r="W413" s="257"/>
      <c r="X413" s="257"/>
      <c r="Y413" s="255"/>
      <c r="AA413" s="285"/>
      <c r="AB413" s="285"/>
      <c r="AC413" s="281"/>
      <c r="AD413" s="299"/>
    </row>
    <row r="414" spans="1:36" s="258" customFormat="1" ht="20.100000000000001" customHeight="1" x14ac:dyDescent="0.25">
      <c r="A414" s="247"/>
      <c r="B414" s="259"/>
      <c r="D414" s="260"/>
      <c r="E414" s="260"/>
      <c r="F414" s="260"/>
      <c r="G414" s="251"/>
      <c r="H414" s="261"/>
      <c r="I414" s="262"/>
      <c r="J414" s="262"/>
      <c r="K414" s="263"/>
      <c r="L414" s="264"/>
      <c r="M414" s="265"/>
      <c r="N414" s="265"/>
      <c r="O414" s="265"/>
      <c r="P414" s="265"/>
      <c r="Q414" s="265"/>
      <c r="R414" s="265"/>
      <c r="S414" s="266"/>
      <c r="T414" s="266"/>
      <c r="U414" s="266"/>
      <c r="V414" s="266"/>
      <c r="W414" s="266"/>
      <c r="X414" s="266"/>
      <c r="Y414" s="265"/>
      <c r="AA414" s="285"/>
      <c r="AB414" s="285"/>
      <c r="AC414" s="281"/>
      <c r="AD414" s="299"/>
    </row>
    <row r="415" spans="1:36" s="258" customFormat="1" ht="20.100000000000001" customHeight="1" x14ac:dyDescent="0.25">
      <c r="A415" s="247"/>
      <c r="B415" s="259"/>
      <c r="D415" s="260"/>
      <c r="E415" s="260"/>
      <c r="F415" s="260"/>
      <c r="G415" s="251"/>
      <c r="H415" s="261"/>
      <c r="I415" s="262"/>
      <c r="J415" s="262"/>
      <c r="K415" s="263"/>
      <c r="L415" s="264"/>
      <c r="M415" s="265"/>
      <c r="N415" s="265"/>
      <c r="O415" s="265"/>
      <c r="P415" s="265"/>
      <c r="Q415" s="265"/>
      <c r="R415" s="265"/>
      <c r="S415" s="266"/>
      <c r="T415" s="266"/>
      <c r="U415" s="266"/>
      <c r="V415" s="266"/>
      <c r="W415" s="266"/>
      <c r="X415" s="266"/>
      <c r="Y415" s="265"/>
      <c r="AA415" s="285"/>
      <c r="AB415" s="285"/>
      <c r="AC415" s="281"/>
      <c r="AD415" s="299"/>
    </row>
    <row r="416" spans="1:36" s="258" customFormat="1" ht="20.100000000000001" hidden="1" customHeight="1" x14ac:dyDescent="0.25">
      <c r="A416" s="247"/>
      <c r="B416" s="259"/>
      <c r="D416" s="260"/>
      <c r="E416" s="260"/>
      <c r="F416" s="260"/>
      <c r="G416" s="251"/>
      <c r="H416" s="261"/>
      <c r="I416" s="262"/>
      <c r="J416" s="262"/>
      <c r="K416" s="263"/>
      <c r="L416" s="264"/>
      <c r="M416" s="265"/>
      <c r="N416" s="265"/>
      <c r="O416" s="265"/>
      <c r="P416" s="265"/>
      <c r="Q416" s="265"/>
      <c r="R416" s="265"/>
      <c r="S416" s="266"/>
      <c r="T416" s="266"/>
      <c r="U416" s="266"/>
      <c r="V416" s="266"/>
      <c r="W416" s="266"/>
      <c r="X416" s="266"/>
      <c r="Y416" s="265"/>
      <c r="AA416" s="285"/>
      <c r="AB416" s="285"/>
      <c r="AC416" s="285"/>
      <c r="AD416" s="299"/>
    </row>
    <row r="417" spans="1:30" s="268" customFormat="1" ht="33" hidden="1" customHeight="1" x14ac:dyDescent="0.25">
      <c r="A417" s="247"/>
      <c r="B417" s="267"/>
      <c r="D417" s="269"/>
      <c r="E417" s="269"/>
      <c r="F417" s="270"/>
      <c r="G417" s="270"/>
      <c r="H417" s="270"/>
      <c r="I417" s="271"/>
      <c r="J417" s="271" t="s">
        <v>64</v>
      </c>
      <c r="K417" s="272"/>
      <c r="L417" s="273" t="s">
        <v>2</v>
      </c>
      <c r="M417" s="274"/>
      <c r="N417" s="274"/>
      <c r="O417" s="274"/>
      <c r="P417" s="274"/>
      <c r="Q417" s="274"/>
      <c r="R417" s="274"/>
      <c r="S417" s="274"/>
      <c r="T417" s="274"/>
      <c r="U417" s="274"/>
      <c r="V417" s="274"/>
      <c r="W417" s="274"/>
      <c r="X417" s="274"/>
      <c r="Y417" s="274"/>
      <c r="AA417" s="286"/>
      <c r="AB417" s="286"/>
      <c r="AC417" s="286"/>
      <c r="AD417" s="300"/>
    </row>
    <row r="418" spans="1:30" s="274" customFormat="1" ht="33" hidden="1" customHeight="1" x14ac:dyDescent="0.25">
      <c r="A418" s="247"/>
      <c r="B418" s="267"/>
      <c r="C418" s="268"/>
      <c r="D418" s="269"/>
      <c r="E418" s="269"/>
      <c r="F418" s="270"/>
      <c r="G418" s="270"/>
      <c r="H418" s="275"/>
      <c r="I418" s="271" t="s">
        <v>48</v>
      </c>
      <c r="J418" s="271" t="s">
        <v>65</v>
      </c>
      <c r="K418" s="272"/>
      <c r="L418" s="273" t="s">
        <v>3</v>
      </c>
      <c r="Z418" s="268"/>
      <c r="AA418" s="286"/>
      <c r="AB418" s="286"/>
      <c r="AC418" s="286"/>
      <c r="AD418" s="301"/>
    </row>
    <row r="419" spans="1:30" s="274" customFormat="1" ht="24" hidden="1" customHeight="1" x14ac:dyDescent="0.25">
      <c r="A419" s="247"/>
      <c r="B419" s="267"/>
      <c r="C419" s="268"/>
      <c r="D419" s="269"/>
      <c r="E419" s="269"/>
      <c r="F419" s="270"/>
      <c r="G419" s="270"/>
      <c r="H419" s="275"/>
      <c r="I419" s="276"/>
      <c r="J419" s="277"/>
      <c r="K419" s="278"/>
      <c r="L419" s="273" t="s">
        <v>4</v>
      </c>
      <c r="Z419" s="268"/>
      <c r="AA419" s="286"/>
      <c r="AB419" s="286"/>
      <c r="AC419" s="286"/>
      <c r="AD419" s="301"/>
    </row>
    <row r="420" spans="1:30" s="274" customFormat="1" ht="24" hidden="1" customHeight="1" x14ac:dyDescent="0.25">
      <c r="A420" s="247"/>
      <c r="B420" s="267"/>
      <c r="C420" s="268"/>
      <c r="D420" s="269"/>
      <c r="E420" s="269"/>
      <c r="F420" s="270"/>
      <c r="G420" s="270"/>
      <c r="H420" s="275"/>
      <c r="I420" s="276"/>
      <c r="J420" s="277"/>
      <c r="K420" s="278"/>
      <c r="L420" s="273" t="s">
        <v>5</v>
      </c>
      <c r="Z420" s="268"/>
      <c r="AA420" s="286"/>
      <c r="AB420" s="286"/>
      <c r="AC420" s="286"/>
      <c r="AD420" s="301"/>
    </row>
    <row r="421" spans="1:30" s="274" customFormat="1" ht="30" hidden="1" customHeight="1" x14ac:dyDescent="0.25">
      <c r="A421" s="247"/>
      <c r="B421" s="267"/>
      <c r="C421" s="268"/>
      <c r="D421" s="269"/>
      <c r="E421" s="269"/>
      <c r="F421" s="270"/>
      <c r="G421" s="270"/>
      <c r="H421" s="275"/>
      <c r="I421" s="276"/>
      <c r="J421" s="276"/>
      <c r="K421" s="278"/>
      <c r="L421" s="279"/>
      <c r="Z421" s="268"/>
      <c r="AA421" s="286"/>
      <c r="AB421" s="286"/>
      <c r="AC421" s="286"/>
      <c r="AD421" s="301"/>
    </row>
    <row r="422" spans="1:30" s="268" customFormat="1" x14ac:dyDescent="0.25">
      <c r="A422" s="247"/>
      <c r="B422" s="267"/>
      <c r="D422" s="269"/>
      <c r="E422" s="269"/>
      <c r="F422" s="270"/>
      <c r="G422" s="270"/>
      <c r="H422" s="275"/>
      <c r="I422" s="276"/>
      <c r="J422" s="276"/>
      <c r="K422" s="278"/>
      <c r="L422" s="280"/>
      <c r="M422" s="274"/>
      <c r="N422" s="274"/>
      <c r="O422" s="274"/>
      <c r="P422" s="274"/>
      <c r="Q422" s="274"/>
      <c r="R422" s="274"/>
      <c r="S422" s="274"/>
      <c r="T422" s="274"/>
      <c r="U422" s="274"/>
      <c r="V422" s="274"/>
      <c r="W422" s="274"/>
      <c r="X422" s="274"/>
      <c r="Y422" s="274"/>
      <c r="AA422" s="286"/>
      <c r="AB422" s="286"/>
      <c r="AC422" s="286"/>
      <c r="AD422" s="300"/>
    </row>
    <row r="423" spans="1:30" s="268" customFormat="1" x14ac:dyDescent="0.25">
      <c r="A423" s="247"/>
      <c r="B423" s="267"/>
      <c r="D423" s="269"/>
      <c r="E423" s="269"/>
      <c r="F423" s="270"/>
      <c r="G423" s="270"/>
      <c r="H423" s="275"/>
      <c r="I423" s="276"/>
      <c r="J423" s="276"/>
      <c r="K423" s="278"/>
      <c r="L423" s="280"/>
      <c r="M423" s="274"/>
      <c r="N423" s="274"/>
      <c r="O423" s="274"/>
      <c r="P423" s="274"/>
      <c r="Q423" s="274"/>
      <c r="R423" s="274"/>
      <c r="S423" s="274"/>
      <c r="T423" s="274"/>
      <c r="U423" s="274"/>
      <c r="V423" s="274"/>
      <c r="W423" s="274"/>
      <c r="X423" s="274"/>
      <c r="Y423" s="274"/>
      <c r="AA423" s="286"/>
      <c r="AB423" s="286"/>
      <c r="AC423" s="286"/>
      <c r="AD423" s="300"/>
    </row>
    <row r="424" spans="1:30" s="268" customFormat="1" x14ac:dyDescent="0.25">
      <c r="A424" s="247"/>
      <c r="B424" s="267"/>
      <c r="D424" s="269"/>
      <c r="E424" s="269"/>
      <c r="F424" s="270"/>
      <c r="G424" s="270"/>
      <c r="H424" s="275"/>
      <c r="I424" s="276"/>
      <c r="J424" s="276"/>
      <c r="K424" s="278"/>
      <c r="L424" s="280"/>
      <c r="M424" s="274"/>
      <c r="N424" s="274"/>
      <c r="O424" s="274"/>
      <c r="P424" s="274"/>
      <c r="Q424" s="274"/>
      <c r="R424" s="274"/>
      <c r="S424" s="274"/>
      <c r="T424" s="274"/>
      <c r="U424" s="274"/>
      <c r="V424" s="274"/>
      <c r="W424" s="274"/>
      <c r="X424" s="274"/>
      <c r="Y424" s="274"/>
      <c r="AA424" s="286"/>
      <c r="AB424" s="286"/>
      <c r="AC424" s="286"/>
      <c r="AD424" s="300"/>
    </row>
    <row r="425" spans="1:30" s="110" customFormat="1" x14ac:dyDescent="0.25">
      <c r="A425" s="108"/>
      <c r="B425" s="109"/>
      <c r="D425" s="111"/>
      <c r="E425" s="111"/>
      <c r="F425" s="112"/>
      <c r="G425" s="112"/>
      <c r="H425" s="114"/>
      <c r="I425" s="115"/>
      <c r="J425" s="115"/>
      <c r="K425" s="116"/>
      <c r="L425" s="117"/>
      <c r="M425" s="113"/>
      <c r="N425" s="113"/>
      <c r="O425" s="113"/>
      <c r="P425" s="113"/>
      <c r="Q425" s="113"/>
      <c r="R425" s="113"/>
      <c r="S425" s="113"/>
      <c r="T425" s="113"/>
      <c r="U425" s="113"/>
      <c r="V425" s="113"/>
      <c r="W425" s="113"/>
      <c r="X425" s="113"/>
      <c r="Y425" s="113"/>
      <c r="AA425" s="286"/>
      <c r="AB425" s="286"/>
      <c r="AC425" s="286"/>
      <c r="AD425" s="302"/>
    </row>
    <row r="426" spans="1:30" s="110" customFormat="1" x14ac:dyDescent="0.25">
      <c r="A426" s="108"/>
      <c r="B426" s="109"/>
      <c r="D426" s="111"/>
      <c r="E426" s="111"/>
      <c r="F426" s="112"/>
      <c r="G426" s="112"/>
      <c r="H426" s="114"/>
      <c r="I426" s="115"/>
      <c r="J426" s="115"/>
      <c r="K426" s="116"/>
      <c r="L426" s="117"/>
      <c r="M426" s="113"/>
      <c r="N426" s="113"/>
      <c r="O426" s="113"/>
      <c r="P426" s="113"/>
      <c r="Q426" s="113"/>
      <c r="R426" s="113"/>
      <c r="S426" s="113"/>
      <c r="T426" s="113"/>
      <c r="U426" s="113"/>
      <c r="V426" s="113"/>
      <c r="W426" s="113"/>
      <c r="X426" s="113"/>
      <c r="Y426" s="113"/>
      <c r="AA426" s="286"/>
      <c r="AB426" s="286"/>
      <c r="AC426" s="286"/>
      <c r="AD426" s="302"/>
    </row>
    <row r="427" spans="1:30" s="110" customFormat="1" x14ac:dyDescent="0.25">
      <c r="A427" s="108"/>
      <c r="B427" s="109"/>
      <c r="D427" s="111"/>
      <c r="E427" s="111"/>
      <c r="F427" s="112"/>
      <c r="G427" s="112"/>
      <c r="H427" s="114"/>
      <c r="I427" s="115"/>
      <c r="J427" s="115"/>
      <c r="K427" s="116"/>
      <c r="L427" s="117"/>
      <c r="M427" s="113"/>
      <c r="N427" s="113"/>
      <c r="O427" s="113"/>
      <c r="P427" s="113"/>
      <c r="Q427" s="113"/>
      <c r="R427" s="113"/>
      <c r="S427" s="113"/>
      <c r="T427" s="113"/>
      <c r="U427" s="113"/>
      <c r="V427" s="113"/>
      <c r="W427" s="113"/>
      <c r="X427" s="113"/>
      <c r="Y427" s="113"/>
      <c r="AA427" s="286"/>
      <c r="AB427" s="286"/>
      <c r="AC427" s="286"/>
      <c r="AD427" s="302"/>
    </row>
    <row r="428" spans="1:30" s="110" customFormat="1" x14ac:dyDescent="0.25">
      <c r="A428" s="108"/>
      <c r="B428" s="109"/>
      <c r="D428" s="111"/>
      <c r="E428" s="111"/>
      <c r="F428" s="112"/>
      <c r="G428" s="112"/>
      <c r="H428" s="114"/>
      <c r="I428" s="115"/>
      <c r="J428" s="115"/>
      <c r="K428" s="116"/>
      <c r="L428" s="117"/>
      <c r="M428" s="113"/>
      <c r="N428" s="113"/>
      <c r="O428" s="113"/>
      <c r="P428" s="113"/>
      <c r="Q428" s="113"/>
      <c r="R428" s="113"/>
      <c r="S428" s="113"/>
      <c r="T428" s="113"/>
      <c r="U428" s="113"/>
      <c r="V428" s="113"/>
      <c r="W428" s="113"/>
      <c r="X428" s="113"/>
      <c r="Y428" s="113"/>
      <c r="AA428" s="286"/>
      <c r="AB428" s="286"/>
      <c r="AC428" s="286"/>
      <c r="AD428" s="302"/>
    </row>
    <row r="429" spans="1:30" s="110" customFormat="1" x14ac:dyDescent="0.25">
      <c r="A429" s="108"/>
      <c r="B429" s="109"/>
      <c r="D429" s="111"/>
      <c r="E429" s="111"/>
      <c r="F429" s="112"/>
      <c r="G429" s="112"/>
      <c r="H429" s="114"/>
      <c r="I429" s="115"/>
      <c r="J429" s="115"/>
      <c r="K429" s="116"/>
      <c r="L429" s="117"/>
      <c r="M429" s="113"/>
      <c r="N429" s="113"/>
      <c r="O429" s="113"/>
      <c r="P429" s="113"/>
      <c r="Q429" s="113"/>
      <c r="R429" s="113"/>
      <c r="S429" s="113"/>
      <c r="T429" s="113"/>
      <c r="U429" s="113"/>
      <c r="V429" s="113"/>
      <c r="W429" s="113"/>
      <c r="X429" s="113"/>
      <c r="Y429" s="113"/>
      <c r="AA429" s="286"/>
      <c r="AB429" s="286"/>
      <c r="AC429" s="286"/>
      <c r="AD429" s="302"/>
    </row>
    <row r="430" spans="1:30" s="110" customFormat="1" x14ac:dyDescent="0.25">
      <c r="A430" s="108"/>
      <c r="B430" s="109"/>
      <c r="D430" s="111"/>
      <c r="E430" s="111"/>
      <c r="F430" s="112"/>
      <c r="G430" s="112"/>
      <c r="H430" s="114"/>
      <c r="I430" s="115"/>
      <c r="J430" s="115"/>
      <c r="K430" s="116"/>
      <c r="L430" s="117"/>
      <c r="M430" s="113"/>
      <c r="N430" s="113"/>
      <c r="O430" s="113"/>
      <c r="P430" s="113"/>
      <c r="Q430" s="113"/>
      <c r="R430" s="113"/>
      <c r="S430" s="113"/>
      <c r="T430" s="113"/>
      <c r="U430" s="113"/>
      <c r="V430" s="113"/>
      <c r="W430" s="113"/>
      <c r="X430" s="113"/>
      <c r="Y430" s="113"/>
      <c r="AA430" s="286"/>
      <c r="AB430" s="286"/>
      <c r="AC430" s="286"/>
      <c r="AD430" s="302"/>
    </row>
    <row r="431" spans="1:30" s="110" customFormat="1" x14ac:dyDescent="0.25">
      <c r="A431" s="108"/>
      <c r="B431" s="109"/>
      <c r="D431" s="111"/>
      <c r="E431" s="111"/>
      <c r="F431" s="112"/>
      <c r="G431" s="112"/>
      <c r="H431" s="114"/>
      <c r="I431" s="115"/>
      <c r="J431" s="115"/>
      <c r="K431" s="116"/>
      <c r="L431" s="117"/>
      <c r="M431" s="113"/>
      <c r="N431" s="113"/>
      <c r="O431" s="113"/>
      <c r="P431" s="113"/>
      <c r="Q431" s="113"/>
      <c r="R431" s="113"/>
      <c r="S431" s="113"/>
      <c r="T431" s="113"/>
      <c r="U431" s="113"/>
      <c r="V431" s="113"/>
      <c r="W431" s="113"/>
      <c r="X431" s="113"/>
      <c r="Y431" s="113"/>
      <c r="AA431" s="286"/>
      <c r="AB431" s="286"/>
      <c r="AC431" s="286"/>
      <c r="AD431" s="302"/>
    </row>
    <row r="432" spans="1:30" s="110" customFormat="1" x14ac:dyDescent="0.25">
      <c r="A432" s="108"/>
      <c r="B432" s="109"/>
      <c r="D432" s="111"/>
      <c r="E432" s="111"/>
      <c r="F432" s="112"/>
      <c r="G432" s="112"/>
      <c r="H432" s="114"/>
      <c r="I432" s="115"/>
      <c r="J432" s="115"/>
      <c r="K432" s="116"/>
      <c r="L432" s="117"/>
      <c r="M432" s="113"/>
      <c r="N432" s="113"/>
      <c r="O432" s="113"/>
      <c r="P432" s="113"/>
      <c r="Q432" s="113"/>
      <c r="R432" s="113"/>
      <c r="S432" s="113"/>
      <c r="T432" s="113"/>
      <c r="U432" s="113"/>
      <c r="V432" s="113"/>
      <c r="W432" s="113"/>
      <c r="X432" s="113"/>
      <c r="Y432" s="113"/>
      <c r="AA432" s="286"/>
      <c r="AB432" s="286"/>
      <c r="AC432" s="286"/>
      <c r="AD432" s="302"/>
    </row>
    <row r="433" spans="1:30" s="110" customFormat="1" x14ac:dyDescent="0.25">
      <c r="A433" s="108"/>
      <c r="B433" s="109"/>
      <c r="D433" s="111"/>
      <c r="E433" s="111"/>
      <c r="F433" s="112"/>
      <c r="G433" s="112"/>
      <c r="H433" s="114"/>
      <c r="I433" s="115"/>
      <c r="J433" s="115"/>
      <c r="K433" s="116"/>
      <c r="L433" s="117"/>
      <c r="M433" s="113"/>
      <c r="N433" s="113"/>
      <c r="O433" s="113"/>
      <c r="P433" s="113"/>
      <c r="Q433" s="113"/>
      <c r="R433" s="113"/>
      <c r="S433" s="113"/>
      <c r="T433" s="113"/>
      <c r="U433" s="113"/>
      <c r="V433" s="113"/>
      <c r="W433" s="113"/>
      <c r="X433" s="113"/>
      <c r="Y433" s="113"/>
      <c r="AA433" s="286"/>
      <c r="AB433" s="286"/>
      <c r="AC433" s="286"/>
      <c r="AD433" s="302"/>
    </row>
    <row r="434" spans="1:30" s="110" customFormat="1" x14ac:dyDescent="0.25">
      <c r="A434" s="108"/>
      <c r="B434" s="109"/>
      <c r="D434" s="111"/>
      <c r="E434" s="111"/>
      <c r="F434" s="112"/>
      <c r="G434" s="112"/>
      <c r="H434" s="114"/>
      <c r="I434" s="115"/>
      <c r="J434" s="115"/>
      <c r="K434" s="116"/>
      <c r="L434" s="117"/>
      <c r="M434" s="113"/>
      <c r="N434" s="113"/>
      <c r="O434" s="113"/>
      <c r="P434" s="113"/>
      <c r="Q434" s="113"/>
      <c r="R434" s="113"/>
      <c r="S434" s="113"/>
      <c r="T434" s="113"/>
      <c r="U434" s="113"/>
      <c r="V434" s="113"/>
      <c r="W434" s="113"/>
      <c r="X434" s="113"/>
      <c r="Y434" s="113"/>
      <c r="AA434" s="286"/>
      <c r="AB434" s="286"/>
      <c r="AC434" s="286"/>
      <c r="AD434" s="302"/>
    </row>
    <row r="435" spans="1:30" s="110" customFormat="1" x14ac:dyDescent="0.25">
      <c r="A435" s="108"/>
      <c r="B435" s="109"/>
      <c r="D435" s="111"/>
      <c r="E435" s="111"/>
      <c r="F435" s="112"/>
      <c r="G435" s="112"/>
      <c r="H435" s="114"/>
      <c r="I435" s="115"/>
      <c r="J435" s="115"/>
      <c r="K435" s="116"/>
      <c r="L435" s="117"/>
      <c r="M435" s="113"/>
      <c r="N435" s="113"/>
      <c r="O435" s="113"/>
      <c r="P435" s="113"/>
      <c r="Q435" s="113"/>
      <c r="R435" s="113"/>
      <c r="S435" s="113"/>
      <c r="T435" s="113"/>
      <c r="U435" s="113"/>
      <c r="V435" s="113"/>
      <c r="W435" s="113"/>
      <c r="X435" s="113"/>
      <c r="Y435" s="113"/>
      <c r="AA435" s="286"/>
      <c r="AB435" s="286"/>
      <c r="AC435" s="286"/>
      <c r="AD435" s="302"/>
    </row>
    <row r="436" spans="1:30" s="110" customFormat="1" x14ac:dyDescent="0.25">
      <c r="A436" s="108"/>
      <c r="B436" s="109"/>
      <c r="D436" s="111"/>
      <c r="E436" s="111"/>
      <c r="F436" s="112"/>
      <c r="G436" s="112"/>
      <c r="H436" s="114"/>
      <c r="I436" s="115"/>
      <c r="J436" s="115"/>
      <c r="K436" s="116"/>
      <c r="L436" s="117"/>
      <c r="M436" s="113"/>
      <c r="N436" s="113"/>
      <c r="O436" s="113"/>
      <c r="P436" s="113"/>
      <c r="Q436" s="113"/>
      <c r="R436" s="113"/>
      <c r="S436" s="113"/>
      <c r="T436" s="113"/>
      <c r="U436" s="113"/>
      <c r="V436" s="113"/>
      <c r="W436" s="113"/>
      <c r="X436" s="113"/>
      <c r="Y436" s="113"/>
      <c r="AA436" s="286"/>
      <c r="AB436" s="286"/>
      <c r="AC436" s="286"/>
      <c r="AD436" s="302"/>
    </row>
    <row r="437" spans="1:30" s="110" customFormat="1" x14ac:dyDescent="0.25">
      <c r="A437" s="108"/>
      <c r="B437" s="109"/>
      <c r="D437" s="111"/>
      <c r="E437" s="111"/>
      <c r="F437" s="112"/>
      <c r="G437" s="112"/>
      <c r="H437" s="114"/>
      <c r="I437" s="115"/>
      <c r="J437" s="115"/>
      <c r="K437" s="116"/>
      <c r="L437" s="117"/>
      <c r="M437" s="113"/>
      <c r="N437" s="113"/>
      <c r="O437" s="113"/>
      <c r="P437" s="113"/>
      <c r="Q437" s="113"/>
      <c r="R437" s="113"/>
      <c r="S437" s="113"/>
      <c r="T437" s="113"/>
      <c r="U437" s="113"/>
      <c r="V437" s="113"/>
      <c r="W437" s="113"/>
      <c r="X437" s="113"/>
      <c r="Y437" s="113"/>
      <c r="AA437" s="286"/>
      <c r="AB437" s="286"/>
      <c r="AC437" s="286"/>
      <c r="AD437" s="302"/>
    </row>
  </sheetData>
  <sheetProtection password="A5F5" sheet="1" objects="1" scenarios="1" formatCells="0"/>
  <dataConsolidate/>
  <mergeCells count="1177">
    <mergeCell ref="C26:H31"/>
    <mergeCell ref="I26:V27"/>
    <mergeCell ref="C25:H25"/>
    <mergeCell ref="C24:H24"/>
    <mergeCell ref="R2:Y2"/>
    <mergeCell ref="B3:M4"/>
    <mergeCell ref="N3:Y3"/>
    <mergeCell ref="B52:B54"/>
    <mergeCell ref="C52:Y52"/>
    <mergeCell ref="S53:Y53"/>
    <mergeCell ref="T54:Y54"/>
    <mergeCell ref="H59:H60"/>
    <mergeCell ref="M59:R59"/>
    <mergeCell ref="S59:S60"/>
    <mergeCell ref="T59:Y60"/>
    <mergeCell ref="M60:R60"/>
    <mergeCell ref="B56:Y56"/>
    <mergeCell ref="B57:Y57"/>
    <mergeCell ref="I30:V30"/>
    <mergeCell ref="I29:V29"/>
    <mergeCell ref="I33:V33"/>
    <mergeCell ref="C42:H42"/>
    <mergeCell ref="I42:V42"/>
    <mergeCell ref="C43:V43"/>
    <mergeCell ref="C44:V44"/>
    <mergeCell ref="I31:V31"/>
    <mergeCell ref="C38:V38"/>
    <mergeCell ref="C41:H41"/>
    <mergeCell ref="I41:V41"/>
    <mergeCell ref="L10:M10"/>
    <mergeCell ref="L14:M14"/>
    <mergeCell ref="I28:V28"/>
    <mergeCell ref="S12:V12"/>
    <mergeCell ref="A58:A60"/>
    <mergeCell ref="C58:Y58"/>
    <mergeCell ref="B59:B60"/>
    <mergeCell ref="C59:C60"/>
    <mergeCell ref="D59:D60"/>
    <mergeCell ref="E59:E60"/>
    <mergeCell ref="F59:F60"/>
    <mergeCell ref="G59:G60"/>
    <mergeCell ref="G64:G65"/>
    <mergeCell ref="H64:H65"/>
    <mergeCell ref="M64:R64"/>
    <mergeCell ref="S64:S65"/>
    <mergeCell ref="T64:Y65"/>
    <mergeCell ref="M65:R65"/>
    <mergeCell ref="B62:Y62"/>
    <mergeCell ref="A63:A65"/>
    <mergeCell ref="C63:Y63"/>
    <mergeCell ref="B64:B65"/>
    <mergeCell ref="C64:C65"/>
    <mergeCell ref="D64:D65"/>
    <mergeCell ref="E64:E65"/>
    <mergeCell ref="F64:F65"/>
    <mergeCell ref="C37:V37"/>
    <mergeCell ref="C33:H33"/>
    <mergeCell ref="I34:V34"/>
    <mergeCell ref="P15:P16"/>
    <mergeCell ref="Q15:Q16"/>
    <mergeCell ref="R15:R16"/>
    <mergeCell ref="S15:S16"/>
    <mergeCell ref="T15:T16"/>
    <mergeCell ref="U15:U16"/>
    <mergeCell ref="F75:F76"/>
    <mergeCell ref="S69:S71"/>
    <mergeCell ref="T69:Y71"/>
    <mergeCell ref="M70:R71"/>
    <mergeCell ref="G69:G71"/>
    <mergeCell ref="H69:H71"/>
    <mergeCell ref="I69:I71"/>
    <mergeCell ref="J69:J70"/>
    <mergeCell ref="M69:R69"/>
    <mergeCell ref="B67:Y67"/>
    <mergeCell ref="A68:A71"/>
    <mergeCell ref="C68:Y68"/>
    <mergeCell ref="B69:B71"/>
    <mergeCell ref="C69:C71"/>
    <mergeCell ref="D69:D71"/>
    <mergeCell ref="E69:E71"/>
    <mergeCell ref="F69:F71"/>
    <mergeCell ref="B73:Y73"/>
    <mergeCell ref="H75:H76"/>
    <mergeCell ref="M75:R75"/>
    <mergeCell ref="S75:S76"/>
    <mergeCell ref="T75:Y76"/>
    <mergeCell ref="M76:R76"/>
    <mergeCell ref="A74:A76"/>
    <mergeCell ref="C74:Y74"/>
    <mergeCell ref="B75:B76"/>
    <mergeCell ref="C75:C76"/>
    <mergeCell ref="D75:D76"/>
    <mergeCell ref="E75:E76"/>
    <mergeCell ref="G75:G76"/>
    <mergeCell ref="A85:A89"/>
    <mergeCell ref="C85:Y85"/>
    <mergeCell ref="B86:B89"/>
    <mergeCell ref="D86:D89"/>
    <mergeCell ref="E86:E89"/>
    <mergeCell ref="F86:F89"/>
    <mergeCell ref="G86:G89"/>
    <mergeCell ref="H86:H89"/>
    <mergeCell ref="I86:I89"/>
    <mergeCell ref="T81:Y82"/>
    <mergeCell ref="M82:R82"/>
    <mergeCell ref="F81:F82"/>
    <mergeCell ref="G81:G82"/>
    <mergeCell ref="H81:H82"/>
    <mergeCell ref="M81:R81"/>
    <mergeCell ref="S81:S82"/>
    <mergeCell ref="J86:J87"/>
    <mergeCell ref="K81:L82"/>
    <mergeCell ref="K86:L89"/>
    <mergeCell ref="B84:Y84"/>
    <mergeCell ref="M86:R86"/>
    <mergeCell ref="A100:A102"/>
    <mergeCell ref="C100:Y100"/>
    <mergeCell ref="B101:B102"/>
    <mergeCell ref="C101:C102"/>
    <mergeCell ref="D101:D102"/>
    <mergeCell ref="E101:E102"/>
    <mergeCell ref="F101:F102"/>
    <mergeCell ref="G101:G102"/>
    <mergeCell ref="M110:R110"/>
    <mergeCell ref="S110:S113"/>
    <mergeCell ref="T110:Y113"/>
    <mergeCell ref="M111:R113"/>
    <mergeCell ref="J112:J113"/>
    <mergeCell ref="K106:L109"/>
    <mergeCell ref="K110:L113"/>
    <mergeCell ref="B104:Y104"/>
    <mergeCell ref="A80:A82"/>
    <mergeCell ref="C80:Y80"/>
    <mergeCell ref="B81:B82"/>
    <mergeCell ref="C81:C82"/>
    <mergeCell ref="D81:D82"/>
    <mergeCell ref="E81:E82"/>
    <mergeCell ref="J93:J94"/>
    <mergeCell ref="M93:R93"/>
    <mergeCell ref="S93:S96"/>
    <mergeCell ref="T93:Y96"/>
    <mergeCell ref="M94:R96"/>
    <mergeCell ref="J95:J96"/>
    <mergeCell ref="B91:Y91"/>
    <mergeCell ref="A92:A96"/>
    <mergeCell ref="C92:Y92"/>
    <mergeCell ref="B93:B96"/>
    <mergeCell ref="H114:H117"/>
    <mergeCell ref="J110:J111"/>
    <mergeCell ref="K114:L117"/>
    <mergeCell ref="A105:A117"/>
    <mergeCell ref="C105:Y105"/>
    <mergeCell ref="B106:B109"/>
    <mergeCell ref="D106:D109"/>
    <mergeCell ref="E106:E109"/>
    <mergeCell ref="F106:F109"/>
    <mergeCell ref="G106:G109"/>
    <mergeCell ref="T106:Y109"/>
    <mergeCell ref="M107:R109"/>
    <mergeCell ref="J108:J109"/>
    <mergeCell ref="B110:B113"/>
    <mergeCell ref="D110:D113"/>
    <mergeCell ref="E110:E113"/>
    <mergeCell ref="F110:F113"/>
    <mergeCell ref="G110:G113"/>
    <mergeCell ref="H110:H113"/>
    <mergeCell ref="T122:Y123"/>
    <mergeCell ref="M123:R123"/>
    <mergeCell ref="F122:F123"/>
    <mergeCell ref="G122:G123"/>
    <mergeCell ref="H122:H123"/>
    <mergeCell ref="M122:R122"/>
    <mergeCell ref="S122:S123"/>
    <mergeCell ref="K122:L123"/>
    <mergeCell ref="A121:A123"/>
    <mergeCell ref="C121:Y121"/>
    <mergeCell ref="B122:B123"/>
    <mergeCell ref="C122:C123"/>
    <mergeCell ref="D122:D123"/>
    <mergeCell ref="E122:E123"/>
    <mergeCell ref="M106:R106"/>
    <mergeCell ref="S106:S109"/>
    <mergeCell ref="I110:I113"/>
    <mergeCell ref="H106:H109"/>
    <mergeCell ref="I106:I109"/>
    <mergeCell ref="J106:J107"/>
    <mergeCell ref="I114:I117"/>
    <mergeCell ref="J114:J115"/>
    <mergeCell ref="M114:R114"/>
    <mergeCell ref="S114:S117"/>
    <mergeCell ref="T114:Y117"/>
    <mergeCell ref="M115:R117"/>
    <mergeCell ref="J116:J117"/>
    <mergeCell ref="B114:B117"/>
    <mergeCell ref="D114:D117"/>
    <mergeCell ref="E114:E117"/>
    <mergeCell ref="F114:F117"/>
    <mergeCell ref="G114:G117"/>
    <mergeCell ref="B132:Y132"/>
    <mergeCell ref="A133:A135"/>
    <mergeCell ref="C133:Y133"/>
    <mergeCell ref="J127:J128"/>
    <mergeCell ref="M127:R127"/>
    <mergeCell ref="S127:S130"/>
    <mergeCell ref="T127:Y130"/>
    <mergeCell ref="M128:R130"/>
    <mergeCell ref="J129:J130"/>
    <mergeCell ref="B125:Y125"/>
    <mergeCell ref="A126:A130"/>
    <mergeCell ref="C126:Y126"/>
    <mergeCell ref="B127:B130"/>
    <mergeCell ref="D127:D130"/>
    <mergeCell ref="E127:E130"/>
    <mergeCell ref="F127:F130"/>
    <mergeCell ref="G127:G130"/>
    <mergeCell ref="H127:H130"/>
    <mergeCell ref="I127:I130"/>
    <mergeCell ref="B134:B135"/>
    <mergeCell ref="C134:C135"/>
    <mergeCell ref="D134:D135"/>
    <mergeCell ref="E134:E135"/>
    <mergeCell ref="F134:F135"/>
    <mergeCell ref="G134:G135"/>
    <mergeCell ref="H134:H135"/>
    <mergeCell ref="K127:L130"/>
    <mergeCell ref="G139:G140"/>
    <mergeCell ref="H139:H140"/>
    <mergeCell ref="M139:R139"/>
    <mergeCell ref="S139:S140"/>
    <mergeCell ref="T139:Y140"/>
    <mergeCell ref="M140:R140"/>
    <mergeCell ref="B137:Y137"/>
    <mergeCell ref="C138:Y138"/>
    <mergeCell ref="B139:B140"/>
    <mergeCell ref="C139:C140"/>
    <mergeCell ref="D139:D140"/>
    <mergeCell ref="E139:E140"/>
    <mergeCell ref="F139:F140"/>
    <mergeCell ref="K139:L140"/>
    <mergeCell ref="M134:R134"/>
    <mergeCell ref="S134:S135"/>
    <mergeCell ref="T134:Y135"/>
    <mergeCell ref="M135:R135"/>
    <mergeCell ref="K134:L135"/>
    <mergeCell ref="B147:Y147"/>
    <mergeCell ref="A148:A150"/>
    <mergeCell ref="C148:Y148"/>
    <mergeCell ref="B149:B150"/>
    <mergeCell ref="C149:C150"/>
    <mergeCell ref="D149:D150"/>
    <mergeCell ref="E149:E150"/>
    <mergeCell ref="K149:L150"/>
    <mergeCell ref="M144:R144"/>
    <mergeCell ref="S144:S145"/>
    <mergeCell ref="T144:Y145"/>
    <mergeCell ref="M145:R145"/>
    <mergeCell ref="B142:Y142"/>
    <mergeCell ref="A143:A145"/>
    <mergeCell ref="C143:Y143"/>
    <mergeCell ref="B144:B145"/>
    <mergeCell ref="C144:C145"/>
    <mergeCell ref="D144:D145"/>
    <mergeCell ref="E144:E145"/>
    <mergeCell ref="F144:F145"/>
    <mergeCell ref="G144:G145"/>
    <mergeCell ref="H144:H145"/>
    <mergeCell ref="K144:L145"/>
    <mergeCell ref="M154:R154"/>
    <mergeCell ref="S154:S157"/>
    <mergeCell ref="T154:Y157"/>
    <mergeCell ref="M155:R157"/>
    <mergeCell ref="J156:J157"/>
    <mergeCell ref="B152:Y152"/>
    <mergeCell ref="A153:A161"/>
    <mergeCell ref="C153:Y153"/>
    <mergeCell ref="B154:B157"/>
    <mergeCell ref="D154:D157"/>
    <mergeCell ref="E154:E157"/>
    <mergeCell ref="F154:F157"/>
    <mergeCell ref="G154:G157"/>
    <mergeCell ref="H154:H157"/>
    <mergeCell ref="I154:I157"/>
    <mergeCell ref="J154:J155"/>
    <mergeCell ref="T149:Y150"/>
    <mergeCell ref="M150:R150"/>
    <mergeCell ref="F149:F150"/>
    <mergeCell ref="G149:G150"/>
    <mergeCell ref="H149:H150"/>
    <mergeCell ref="M149:R149"/>
    <mergeCell ref="S149:S150"/>
    <mergeCell ref="K154:L157"/>
    <mergeCell ref="B164:Y164"/>
    <mergeCell ref="A165:A167"/>
    <mergeCell ref="C165:Y165"/>
    <mergeCell ref="B166:B167"/>
    <mergeCell ref="C166:C167"/>
    <mergeCell ref="D166:D167"/>
    <mergeCell ref="E166:E167"/>
    <mergeCell ref="F166:F167"/>
    <mergeCell ref="G166:G167"/>
    <mergeCell ref="H166:H167"/>
    <mergeCell ref="I158:I161"/>
    <mergeCell ref="J158:J159"/>
    <mergeCell ref="M158:R158"/>
    <mergeCell ref="S158:S161"/>
    <mergeCell ref="T158:Y161"/>
    <mergeCell ref="M159:R161"/>
    <mergeCell ref="J160:J161"/>
    <mergeCell ref="B158:B161"/>
    <mergeCell ref="D158:D161"/>
    <mergeCell ref="E158:E161"/>
    <mergeCell ref="F158:F161"/>
    <mergeCell ref="G158:G161"/>
    <mergeCell ref="H158:H161"/>
    <mergeCell ref="B163:Y163"/>
    <mergeCell ref="K158:L161"/>
    <mergeCell ref="K166:L167"/>
    <mergeCell ref="B169:Y169"/>
    <mergeCell ref="B170:Y170"/>
    <mergeCell ref="A171:A179"/>
    <mergeCell ref="C171:Y171"/>
    <mergeCell ref="B172:B175"/>
    <mergeCell ref="C172:C179"/>
    <mergeCell ref="D172:D175"/>
    <mergeCell ref="M166:R166"/>
    <mergeCell ref="S166:S167"/>
    <mergeCell ref="T166:Y167"/>
    <mergeCell ref="M167:R167"/>
    <mergeCell ref="I176:I179"/>
    <mergeCell ref="J176:J177"/>
    <mergeCell ref="M176:R176"/>
    <mergeCell ref="S176:S179"/>
    <mergeCell ref="T176:Y179"/>
    <mergeCell ref="M177:R179"/>
    <mergeCell ref="J178:J179"/>
    <mergeCell ref="B176:B179"/>
    <mergeCell ref="D176:D179"/>
    <mergeCell ref="E176:E179"/>
    <mergeCell ref="F176:F179"/>
    <mergeCell ref="G176:G179"/>
    <mergeCell ref="H176:H179"/>
    <mergeCell ref="M172:R172"/>
    <mergeCell ref="S172:S175"/>
    <mergeCell ref="T172:Y175"/>
    <mergeCell ref="M173:R175"/>
    <mergeCell ref="J174:J175"/>
    <mergeCell ref="E172:E175"/>
    <mergeCell ref="F172:F175"/>
    <mergeCell ref="G172:G175"/>
    <mergeCell ref="A189:A193"/>
    <mergeCell ref="C189:Y189"/>
    <mergeCell ref="B190:B193"/>
    <mergeCell ref="D190:D193"/>
    <mergeCell ref="E190:E193"/>
    <mergeCell ref="F190:F193"/>
    <mergeCell ref="G190:G193"/>
    <mergeCell ref="H190:H193"/>
    <mergeCell ref="I190:I193"/>
    <mergeCell ref="B181:Y181"/>
    <mergeCell ref="A182:A186"/>
    <mergeCell ref="C182:Y182"/>
    <mergeCell ref="B183:B186"/>
    <mergeCell ref="C183:C186"/>
    <mergeCell ref="D183:D186"/>
    <mergeCell ref="E183:E186"/>
    <mergeCell ref="F183:F186"/>
    <mergeCell ref="G183:G186"/>
    <mergeCell ref="H183:H186"/>
    <mergeCell ref="I183:I186"/>
    <mergeCell ref="J183:J184"/>
    <mergeCell ref="M183:R183"/>
    <mergeCell ref="S183:S186"/>
    <mergeCell ref="T183:Y186"/>
    <mergeCell ref="M184:R186"/>
    <mergeCell ref="J185:J186"/>
    <mergeCell ref="S190:S193"/>
    <mergeCell ref="J190:J191"/>
    <mergeCell ref="M190:R190"/>
    <mergeCell ref="T190:Y193"/>
    <mergeCell ref="M191:R193"/>
    <mergeCell ref="J192:J193"/>
    <mergeCell ref="I198:I201"/>
    <mergeCell ref="J198:J199"/>
    <mergeCell ref="M198:R198"/>
    <mergeCell ref="S198:S201"/>
    <mergeCell ref="T198:Y201"/>
    <mergeCell ref="M199:R201"/>
    <mergeCell ref="J200:J201"/>
    <mergeCell ref="I210:I213"/>
    <mergeCell ref="J210:J211"/>
    <mergeCell ref="M210:R210"/>
    <mergeCell ref="S210:S213"/>
    <mergeCell ref="H172:H175"/>
    <mergeCell ref="I172:I175"/>
    <mergeCell ref="J172:J173"/>
    <mergeCell ref="B188:Y188"/>
    <mergeCell ref="S218:S221"/>
    <mergeCell ref="T218:Y221"/>
    <mergeCell ref="B195:Y195"/>
    <mergeCell ref="B196:Y196"/>
    <mergeCell ref="G218:G221"/>
    <mergeCell ref="H218:H221"/>
    <mergeCell ref="I214:I217"/>
    <mergeCell ref="J214:J215"/>
    <mergeCell ref="M214:R214"/>
    <mergeCell ref="S214:S217"/>
    <mergeCell ref="T214:Y217"/>
    <mergeCell ref="M215:R217"/>
    <mergeCell ref="J216:J217"/>
    <mergeCell ref="B214:B217"/>
    <mergeCell ref="D214:D217"/>
    <mergeCell ref="E214:E217"/>
    <mergeCell ref="F214:F217"/>
    <mergeCell ref="A197:A225"/>
    <mergeCell ref="C197:Y197"/>
    <mergeCell ref="B198:B201"/>
    <mergeCell ref="D198:D201"/>
    <mergeCell ref="E198:E201"/>
    <mergeCell ref="F198:F201"/>
    <mergeCell ref="G198:G201"/>
    <mergeCell ref="H198:H201"/>
    <mergeCell ref="I202:I205"/>
    <mergeCell ref="J202:J203"/>
    <mergeCell ref="M202:R202"/>
    <mergeCell ref="S202:S205"/>
    <mergeCell ref="T202:Y205"/>
    <mergeCell ref="M203:R205"/>
    <mergeCell ref="I218:I221"/>
    <mergeCell ref="J218:J219"/>
    <mergeCell ref="T210:Y213"/>
    <mergeCell ref="M211:R213"/>
    <mergeCell ref="J212:J213"/>
    <mergeCell ref="B210:B213"/>
    <mergeCell ref="D210:D213"/>
    <mergeCell ref="E210:E213"/>
    <mergeCell ref="F210:F213"/>
    <mergeCell ref="G210:G213"/>
    <mergeCell ref="H210:H213"/>
    <mergeCell ref="I206:I209"/>
    <mergeCell ref="J206:J207"/>
    <mergeCell ref="M206:R206"/>
    <mergeCell ref="S206:S209"/>
    <mergeCell ref="T206:Y209"/>
    <mergeCell ref="E218:E221"/>
    <mergeCell ref="F218:F221"/>
    <mergeCell ref="M218:R218"/>
    <mergeCell ref="F237:F240"/>
    <mergeCell ref="G237:G240"/>
    <mergeCell ref="J204:J205"/>
    <mergeCell ref="B202:B205"/>
    <mergeCell ref="D202:D205"/>
    <mergeCell ref="E202:E205"/>
    <mergeCell ref="F202:F205"/>
    <mergeCell ref="G202:G205"/>
    <mergeCell ref="H202:H205"/>
    <mergeCell ref="G214:G217"/>
    <mergeCell ref="H214:H217"/>
    <mergeCell ref="I222:I225"/>
    <mergeCell ref="J222:J223"/>
    <mergeCell ref="M222:R222"/>
    <mergeCell ref="S222:S225"/>
    <mergeCell ref="T222:Y225"/>
    <mergeCell ref="M223:R225"/>
    <mergeCell ref="J224:J225"/>
    <mergeCell ref="B222:B225"/>
    <mergeCell ref="D222:D225"/>
    <mergeCell ref="E222:E225"/>
    <mergeCell ref="F222:F225"/>
    <mergeCell ref="G222:G225"/>
    <mergeCell ref="H222:H225"/>
    <mergeCell ref="M207:R209"/>
    <mergeCell ref="J208:J209"/>
    <mergeCell ref="B206:B209"/>
    <mergeCell ref="D206:D209"/>
    <mergeCell ref="E206:E209"/>
    <mergeCell ref="F206:F209"/>
    <mergeCell ref="G206:G209"/>
    <mergeCell ref="H206:H209"/>
    <mergeCell ref="S241:S244"/>
    <mergeCell ref="T241:Y244"/>
    <mergeCell ref="M219:R221"/>
    <mergeCell ref="J220:J221"/>
    <mergeCell ref="B218:B221"/>
    <mergeCell ref="D218:D221"/>
    <mergeCell ref="J229:J230"/>
    <mergeCell ref="M229:R229"/>
    <mergeCell ref="S229:S232"/>
    <mergeCell ref="T229:Y232"/>
    <mergeCell ref="M230:R232"/>
    <mergeCell ref="J231:J232"/>
    <mergeCell ref="B227:Y227"/>
    <mergeCell ref="A228:A268"/>
    <mergeCell ref="C228:Y228"/>
    <mergeCell ref="B229:B232"/>
    <mergeCell ref="D229:D232"/>
    <mergeCell ref="E229:E232"/>
    <mergeCell ref="F229:F232"/>
    <mergeCell ref="G229:G232"/>
    <mergeCell ref="H229:H232"/>
    <mergeCell ref="I229:I232"/>
    <mergeCell ref="I237:I240"/>
    <mergeCell ref="J237:J238"/>
    <mergeCell ref="M237:R237"/>
    <mergeCell ref="S237:S240"/>
    <mergeCell ref="T237:Y240"/>
    <mergeCell ref="M238:R240"/>
    <mergeCell ref="J239:J240"/>
    <mergeCell ref="B237:B240"/>
    <mergeCell ref="D237:D240"/>
    <mergeCell ref="E237:E240"/>
    <mergeCell ref="E249:E252"/>
    <mergeCell ref="F249:F252"/>
    <mergeCell ref="H237:H240"/>
    <mergeCell ref="I233:I236"/>
    <mergeCell ref="J233:J234"/>
    <mergeCell ref="M233:R233"/>
    <mergeCell ref="S233:S236"/>
    <mergeCell ref="T233:Y236"/>
    <mergeCell ref="M234:R236"/>
    <mergeCell ref="J235:J236"/>
    <mergeCell ref="B233:B236"/>
    <mergeCell ref="D233:D236"/>
    <mergeCell ref="E233:E236"/>
    <mergeCell ref="F233:F236"/>
    <mergeCell ref="G233:G236"/>
    <mergeCell ref="H233:H236"/>
    <mergeCell ref="I245:I248"/>
    <mergeCell ref="J245:J246"/>
    <mergeCell ref="M245:R245"/>
    <mergeCell ref="S245:S248"/>
    <mergeCell ref="T245:Y248"/>
    <mergeCell ref="M246:R248"/>
    <mergeCell ref="J247:J248"/>
    <mergeCell ref="B245:B248"/>
    <mergeCell ref="D245:D248"/>
    <mergeCell ref="E245:E248"/>
    <mergeCell ref="F245:F248"/>
    <mergeCell ref="G245:G248"/>
    <mergeCell ref="H245:H248"/>
    <mergeCell ref="I241:I244"/>
    <mergeCell ref="J241:J242"/>
    <mergeCell ref="M241:R241"/>
    <mergeCell ref="K257:L260"/>
    <mergeCell ref="K261:L264"/>
    <mergeCell ref="M242:R244"/>
    <mergeCell ref="J243:J244"/>
    <mergeCell ref="B241:B244"/>
    <mergeCell ref="D241:D244"/>
    <mergeCell ref="E241:E244"/>
    <mergeCell ref="F241:F244"/>
    <mergeCell ref="G241:G244"/>
    <mergeCell ref="H241:H244"/>
    <mergeCell ref="I253:I256"/>
    <mergeCell ref="J253:J254"/>
    <mergeCell ref="M253:R253"/>
    <mergeCell ref="S253:S256"/>
    <mergeCell ref="T253:Y256"/>
    <mergeCell ref="M254:R256"/>
    <mergeCell ref="J255:J256"/>
    <mergeCell ref="B253:B256"/>
    <mergeCell ref="D253:D256"/>
    <mergeCell ref="E253:E256"/>
    <mergeCell ref="F253:F256"/>
    <mergeCell ref="G253:G256"/>
    <mergeCell ref="H253:H256"/>
    <mergeCell ref="I249:I252"/>
    <mergeCell ref="J249:J250"/>
    <mergeCell ref="M249:R249"/>
    <mergeCell ref="S249:S252"/>
    <mergeCell ref="T249:Y252"/>
    <mergeCell ref="M250:R252"/>
    <mergeCell ref="J251:J252"/>
    <mergeCell ref="B249:B252"/>
    <mergeCell ref="D249:D252"/>
    <mergeCell ref="H265:H268"/>
    <mergeCell ref="I276:I279"/>
    <mergeCell ref="J276:J277"/>
    <mergeCell ref="M276:R276"/>
    <mergeCell ref="G249:G252"/>
    <mergeCell ref="H249:H252"/>
    <mergeCell ref="I261:I264"/>
    <mergeCell ref="J261:J262"/>
    <mergeCell ref="M261:R261"/>
    <mergeCell ref="S261:S264"/>
    <mergeCell ref="T261:Y264"/>
    <mergeCell ref="M262:R264"/>
    <mergeCell ref="J263:J264"/>
    <mergeCell ref="B261:B264"/>
    <mergeCell ref="D261:D264"/>
    <mergeCell ref="E261:E264"/>
    <mergeCell ref="F261:F264"/>
    <mergeCell ref="G261:G264"/>
    <mergeCell ref="H261:H264"/>
    <mergeCell ref="I257:I260"/>
    <mergeCell ref="J257:J258"/>
    <mergeCell ref="M257:R257"/>
    <mergeCell ref="S257:S260"/>
    <mergeCell ref="T257:Y260"/>
    <mergeCell ref="M258:R260"/>
    <mergeCell ref="J259:J260"/>
    <mergeCell ref="B257:B260"/>
    <mergeCell ref="D257:D260"/>
    <mergeCell ref="E257:E260"/>
    <mergeCell ref="F257:F260"/>
    <mergeCell ref="G257:G260"/>
    <mergeCell ref="H257:H260"/>
    <mergeCell ref="S287:S290"/>
    <mergeCell ref="T287:Y290"/>
    <mergeCell ref="M288:R290"/>
    <mergeCell ref="S272:S275"/>
    <mergeCell ref="T272:Y275"/>
    <mergeCell ref="M273:R275"/>
    <mergeCell ref="J274:J275"/>
    <mergeCell ref="B270:Y270"/>
    <mergeCell ref="A271:A279"/>
    <mergeCell ref="C271:Y271"/>
    <mergeCell ref="B272:B275"/>
    <mergeCell ref="C272:C279"/>
    <mergeCell ref="D272:D275"/>
    <mergeCell ref="E272:E275"/>
    <mergeCell ref="F272:F275"/>
    <mergeCell ref="G272:G275"/>
    <mergeCell ref="H272:H275"/>
    <mergeCell ref="A282:A294"/>
    <mergeCell ref="C282:Y282"/>
    <mergeCell ref="B283:B286"/>
    <mergeCell ref="D283:D286"/>
    <mergeCell ref="E283:E286"/>
    <mergeCell ref="F283:F286"/>
    <mergeCell ref="G283:G286"/>
    <mergeCell ref="H283:H286"/>
    <mergeCell ref="I283:I286"/>
    <mergeCell ref="I291:I294"/>
    <mergeCell ref="J291:J292"/>
    <mergeCell ref="M291:R291"/>
    <mergeCell ref="B291:B294"/>
    <mergeCell ref="D291:D294"/>
    <mergeCell ref="E291:E294"/>
    <mergeCell ref="F291:F294"/>
    <mergeCell ref="G291:G294"/>
    <mergeCell ref="H291:H294"/>
    <mergeCell ref="I287:I290"/>
    <mergeCell ref="J289:J290"/>
    <mergeCell ref="B287:B290"/>
    <mergeCell ref="D287:D290"/>
    <mergeCell ref="E287:E290"/>
    <mergeCell ref="F287:F290"/>
    <mergeCell ref="G287:G290"/>
    <mergeCell ref="H287:H290"/>
    <mergeCell ref="J287:J288"/>
    <mergeCell ref="M304:R306"/>
    <mergeCell ref="J299:J300"/>
    <mergeCell ref="M299:R299"/>
    <mergeCell ref="B299:B302"/>
    <mergeCell ref="D299:D302"/>
    <mergeCell ref="E299:E302"/>
    <mergeCell ref="F299:F302"/>
    <mergeCell ref="M287:R287"/>
    <mergeCell ref="K291:L294"/>
    <mergeCell ref="A298:A314"/>
    <mergeCell ref="M308:R310"/>
    <mergeCell ref="J309:J310"/>
    <mergeCell ref="B311:B314"/>
    <mergeCell ref="D311:D314"/>
    <mergeCell ref="E311:E314"/>
    <mergeCell ref="F311:F314"/>
    <mergeCell ref="G311:G314"/>
    <mergeCell ref="H311:H314"/>
    <mergeCell ref="I311:I314"/>
    <mergeCell ref="H307:H310"/>
    <mergeCell ref="I307:I310"/>
    <mergeCell ref="J307:J308"/>
    <mergeCell ref="M307:R307"/>
    <mergeCell ref="S307:S310"/>
    <mergeCell ref="S303:S306"/>
    <mergeCell ref="A317:A341"/>
    <mergeCell ref="H338:H341"/>
    <mergeCell ref="M318:R318"/>
    <mergeCell ref="M335:R337"/>
    <mergeCell ref="C322:C341"/>
    <mergeCell ref="S326:S329"/>
    <mergeCell ref="F307:F310"/>
    <mergeCell ref="B334:B337"/>
    <mergeCell ref="K364:L367"/>
    <mergeCell ref="H364:H367"/>
    <mergeCell ref="I338:I341"/>
    <mergeCell ref="J338:J339"/>
    <mergeCell ref="M338:R338"/>
    <mergeCell ref="M300:R302"/>
    <mergeCell ref="J301:J302"/>
    <mergeCell ref="B303:B306"/>
    <mergeCell ref="D303:D306"/>
    <mergeCell ref="E303:E306"/>
    <mergeCell ref="F303:F306"/>
    <mergeCell ref="G303:G306"/>
    <mergeCell ref="H303:H306"/>
    <mergeCell ref="G299:G302"/>
    <mergeCell ref="H299:H302"/>
    <mergeCell ref="B307:B310"/>
    <mergeCell ref="C307:C314"/>
    <mergeCell ref="D307:D310"/>
    <mergeCell ref="E307:E310"/>
    <mergeCell ref="F330:F333"/>
    <mergeCell ref="M331:R333"/>
    <mergeCell ref="J332:J333"/>
    <mergeCell ref="M303:R303"/>
    <mergeCell ref="J311:J312"/>
    <mergeCell ref="M311:R311"/>
    <mergeCell ref="J305:J306"/>
    <mergeCell ref="J326:J327"/>
    <mergeCell ref="I364:I367"/>
    <mergeCell ref="J364:J365"/>
    <mergeCell ref="M364:R364"/>
    <mergeCell ref="M312:R314"/>
    <mergeCell ref="J313:J314"/>
    <mergeCell ref="A351:A367"/>
    <mergeCell ref="C351:Y351"/>
    <mergeCell ref="B352:B355"/>
    <mergeCell ref="C352:C367"/>
    <mergeCell ref="D352:D355"/>
    <mergeCell ref="T364:Y367"/>
    <mergeCell ref="I352:I355"/>
    <mergeCell ref="J352:J353"/>
    <mergeCell ref="M352:R352"/>
    <mergeCell ref="S352:S355"/>
    <mergeCell ref="T352:Y355"/>
    <mergeCell ref="M353:R355"/>
    <mergeCell ref="A344:A348"/>
    <mergeCell ref="C344:Y344"/>
    <mergeCell ref="B345:B348"/>
    <mergeCell ref="C345:C348"/>
    <mergeCell ref="D345:D348"/>
    <mergeCell ref="E345:E348"/>
    <mergeCell ref="F345:F348"/>
    <mergeCell ref="T345:Y348"/>
    <mergeCell ref="G356:G359"/>
    <mergeCell ref="H356:H359"/>
    <mergeCell ref="J354:J355"/>
    <mergeCell ref="B350:Y350"/>
    <mergeCell ref="E352:E355"/>
    <mergeCell ref="F352:F355"/>
    <mergeCell ref="G352:G355"/>
    <mergeCell ref="S360:S363"/>
    <mergeCell ref="M345:R345"/>
    <mergeCell ref="S345:S348"/>
    <mergeCell ref="M346:R348"/>
    <mergeCell ref="M365:R367"/>
    <mergeCell ref="B376:Y376"/>
    <mergeCell ref="A377:A393"/>
    <mergeCell ref="C377:Y377"/>
    <mergeCell ref="B378:B381"/>
    <mergeCell ref="C378:C393"/>
    <mergeCell ref="D378:D381"/>
    <mergeCell ref="E378:E381"/>
    <mergeCell ref="F378:F381"/>
    <mergeCell ref="G378:G381"/>
    <mergeCell ref="H378:H381"/>
    <mergeCell ref="I371:I374"/>
    <mergeCell ref="J371:J372"/>
    <mergeCell ref="M371:R371"/>
    <mergeCell ref="S371:S374"/>
    <mergeCell ref="T371:Y374"/>
    <mergeCell ref="M372:R374"/>
    <mergeCell ref="J373:J374"/>
    <mergeCell ref="I382:I385"/>
    <mergeCell ref="J382:J383"/>
    <mergeCell ref="M382:R382"/>
    <mergeCell ref="S382:S385"/>
    <mergeCell ref="T382:Y385"/>
    <mergeCell ref="M383:R385"/>
    <mergeCell ref="J384:J385"/>
    <mergeCell ref="B382:B385"/>
    <mergeCell ref="D382:D385"/>
    <mergeCell ref="E382:E385"/>
    <mergeCell ref="A370:A374"/>
    <mergeCell ref="C370:Y370"/>
    <mergeCell ref="B371:B374"/>
    <mergeCell ref="H382:H385"/>
    <mergeCell ref="I378:I381"/>
    <mergeCell ref="J378:J379"/>
    <mergeCell ref="M378:R378"/>
    <mergeCell ref="S378:S381"/>
    <mergeCell ref="T378:Y381"/>
    <mergeCell ref="M379:R381"/>
    <mergeCell ref="J380:J381"/>
    <mergeCell ref="K378:L381"/>
    <mergeCell ref="K382:L385"/>
    <mergeCell ref="I390:I393"/>
    <mergeCell ref="B390:B393"/>
    <mergeCell ref="D390:D393"/>
    <mergeCell ref="E390:E393"/>
    <mergeCell ref="F390:F393"/>
    <mergeCell ref="G390:G393"/>
    <mergeCell ref="H390:H393"/>
    <mergeCell ref="F382:F385"/>
    <mergeCell ref="G382:G385"/>
    <mergeCell ref="B386:B389"/>
    <mergeCell ref="D386:D389"/>
    <mergeCell ref="E386:E389"/>
    <mergeCell ref="F386:F389"/>
    <mergeCell ref="G386:G389"/>
    <mergeCell ref="H386:H389"/>
    <mergeCell ref="I409:I412"/>
    <mergeCell ref="J409:J410"/>
    <mergeCell ref="J390:J391"/>
    <mergeCell ref="M390:R390"/>
    <mergeCell ref="S390:S393"/>
    <mergeCell ref="T390:Y393"/>
    <mergeCell ref="M391:R393"/>
    <mergeCell ref="J392:J393"/>
    <mergeCell ref="I386:I389"/>
    <mergeCell ref="J386:J387"/>
    <mergeCell ref="M386:R386"/>
    <mergeCell ref="S386:S389"/>
    <mergeCell ref="T386:Y389"/>
    <mergeCell ref="M387:R389"/>
    <mergeCell ref="K405:L408"/>
    <mergeCell ref="K409:L412"/>
    <mergeCell ref="K397:L400"/>
    <mergeCell ref="S409:S412"/>
    <mergeCell ref="T409:Y412"/>
    <mergeCell ref="M410:R412"/>
    <mergeCell ref="J411:J412"/>
    <mergeCell ref="K386:L389"/>
    <mergeCell ref="K390:L393"/>
    <mergeCell ref="T397:Y400"/>
    <mergeCell ref="M398:R400"/>
    <mergeCell ref="B395:Y395"/>
    <mergeCell ref="I397:I400"/>
    <mergeCell ref="J397:J398"/>
    <mergeCell ref="M397:R397"/>
    <mergeCell ref="S397:S400"/>
    <mergeCell ref="E401:E404"/>
    <mergeCell ref="F401:F404"/>
    <mergeCell ref="G401:G404"/>
    <mergeCell ref="H401:H404"/>
    <mergeCell ref="K401:L404"/>
    <mergeCell ref="J388:J389"/>
    <mergeCell ref="B405:B408"/>
    <mergeCell ref="D405:D408"/>
    <mergeCell ref="E405:E408"/>
    <mergeCell ref="F405:F408"/>
    <mergeCell ref="G405:G408"/>
    <mergeCell ref="H405:H408"/>
    <mergeCell ref="I401:I404"/>
    <mergeCell ref="J401:J402"/>
    <mergeCell ref="A396:A412"/>
    <mergeCell ref="C396:Y396"/>
    <mergeCell ref="B397:B400"/>
    <mergeCell ref="C397:C408"/>
    <mergeCell ref="D397:D400"/>
    <mergeCell ref="E397:E400"/>
    <mergeCell ref="F397:F400"/>
    <mergeCell ref="G397:G400"/>
    <mergeCell ref="H397:H400"/>
    <mergeCell ref="I405:I408"/>
    <mergeCell ref="J405:J406"/>
    <mergeCell ref="M405:R405"/>
    <mergeCell ref="S405:S408"/>
    <mergeCell ref="T405:Y408"/>
    <mergeCell ref="M406:R408"/>
    <mergeCell ref="J407:J408"/>
    <mergeCell ref="M409:R409"/>
    <mergeCell ref="B401:B404"/>
    <mergeCell ref="B409:B412"/>
    <mergeCell ref="D409:D412"/>
    <mergeCell ref="E409:E412"/>
    <mergeCell ref="F409:F412"/>
    <mergeCell ref="G409:G412"/>
    <mergeCell ref="J399:J400"/>
    <mergeCell ref="M102:R102"/>
    <mergeCell ref="B98:Y98"/>
    <mergeCell ref="B99:Y99"/>
    <mergeCell ref="D93:D96"/>
    <mergeCell ref="E93:E96"/>
    <mergeCell ref="F93:F96"/>
    <mergeCell ref="G93:G96"/>
    <mergeCell ref="H93:H96"/>
    <mergeCell ref="I93:I96"/>
    <mergeCell ref="H409:H412"/>
    <mergeCell ref="M401:R401"/>
    <mergeCell ref="S401:S404"/>
    <mergeCell ref="T401:Y404"/>
    <mergeCell ref="M402:R404"/>
    <mergeCell ref="J403:J404"/>
    <mergeCell ref="K371:L374"/>
    <mergeCell ref="K172:L175"/>
    <mergeCell ref="K176:L179"/>
    <mergeCell ref="K183:L186"/>
    <mergeCell ref="K190:L193"/>
    <mergeCell ref="K198:L201"/>
    <mergeCell ref="K237:L240"/>
    <mergeCell ref="K241:L244"/>
    <mergeCell ref="K245:L248"/>
    <mergeCell ref="K249:L252"/>
    <mergeCell ref="K253:L256"/>
    <mergeCell ref="D401:D404"/>
    <mergeCell ref="B369:Y369"/>
    <mergeCell ref="L5:V5"/>
    <mergeCell ref="O6:R6"/>
    <mergeCell ref="N6:N7"/>
    <mergeCell ref="L12:M13"/>
    <mergeCell ref="N12:N13"/>
    <mergeCell ref="O12:R12"/>
    <mergeCell ref="L18:R18"/>
    <mergeCell ref="S18:Y18"/>
    <mergeCell ref="S86:S89"/>
    <mergeCell ref="T86:Y89"/>
    <mergeCell ref="M87:R89"/>
    <mergeCell ref="J88:J89"/>
    <mergeCell ref="K53:R53"/>
    <mergeCell ref="K54:L54"/>
    <mergeCell ref="K59:L60"/>
    <mergeCell ref="K64:L65"/>
    <mergeCell ref="K69:L71"/>
    <mergeCell ref="K75:L76"/>
    <mergeCell ref="I25:V25"/>
    <mergeCell ref="L11:V11"/>
    <mergeCell ref="L8:M8"/>
    <mergeCell ref="L9:M9"/>
    <mergeCell ref="S6:V6"/>
    <mergeCell ref="L6:M7"/>
    <mergeCell ref="G7:I7"/>
    <mergeCell ref="J53:J54"/>
    <mergeCell ref="S19:Y22"/>
    <mergeCell ref="C39:H39"/>
    <mergeCell ref="D53:D54"/>
    <mergeCell ref="E53:E54"/>
    <mergeCell ref="F53:H53"/>
    <mergeCell ref="M54:R54"/>
    <mergeCell ref="B6:I6"/>
    <mergeCell ref="C371:C374"/>
    <mergeCell ref="D371:D374"/>
    <mergeCell ref="E371:E374"/>
    <mergeCell ref="F371:F374"/>
    <mergeCell ref="G371:G374"/>
    <mergeCell ref="H371:H374"/>
    <mergeCell ref="B364:B367"/>
    <mergeCell ref="D364:D367"/>
    <mergeCell ref="E364:E367"/>
    <mergeCell ref="F364:F367"/>
    <mergeCell ref="G364:G367"/>
    <mergeCell ref="K330:L333"/>
    <mergeCell ref="K334:L337"/>
    <mergeCell ref="K338:L341"/>
    <mergeCell ref="E334:E337"/>
    <mergeCell ref="F334:F337"/>
    <mergeCell ref="G334:G337"/>
    <mergeCell ref="H334:H337"/>
    <mergeCell ref="G330:G333"/>
    <mergeCell ref="H330:H333"/>
    <mergeCell ref="I330:I333"/>
    <mergeCell ref="J330:J331"/>
    <mergeCell ref="G345:G348"/>
    <mergeCell ref="H345:H348"/>
    <mergeCell ref="D356:D359"/>
    <mergeCell ref="E356:E359"/>
    <mergeCell ref="F356:F359"/>
    <mergeCell ref="J366:J367"/>
    <mergeCell ref="J322:J323"/>
    <mergeCell ref="B330:B333"/>
    <mergeCell ref="D330:D333"/>
    <mergeCell ref="S364:S367"/>
    <mergeCell ref="G326:G329"/>
    <mergeCell ref="H326:H329"/>
    <mergeCell ref="I326:I329"/>
    <mergeCell ref="H352:H355"/>
    <mergeCell ref="B343:Y343"/>
    <mergeCell ref="D322:D325"/>
    <mergeCell ref="E322:E325"/>
    <mergeCell ref="F322:F325"/>
    <mergeCell ref="G322:G325"/>
    <mergeCell ref="I345:I348"/>
    <mergeCell ref="I360:I363"/>
    <mergeCell ref="B356:B359"/>
    <mergeCell ref="J345:J346"/>
    <mergeCell ref="J347:J348"/>
    <mergeCell ref="T360:Y363"/>
    <mergeCell ref="M361:R363"/>
    <mergeCell ref="J362:J363"/>
    <mergeCell ref="S338:S341"/>
    <mergeCell ref="T338:Y341"/>
    <mergeCell ref="M339:R341"/>
    <mergeCell ref="J340:J341"/>
    <mergeCell ref="B338:B341"/>
    <mergeCell ref="J336:J337"/>
    <mergeCell ref="D334:D337"/>
    <mergeCell ref="G338:G341"/>
    <mergeCell ref="T334:Y337"/>
    <mergeCell ref="M326:R326"/>
    <mergeCell ref="T322:Y325"/>
    <mergeCell ref="M323:R325"/>
    <mergeCell ref="K356:L359"/>
    <mergeCell ref="K360:L363"/>
    <mergeCell ref="B360:B363"/>
    <mergeCell ref="D360:D363"/>
    <mergeCell ref="E360:E363"/>
    <mergeCell ref="F360:F363"/>
    <mergeCell ref="G360:G363"/>
    <mergeCell ref="H360:H363"/>
    <mergeCell ref="I356:I359"/>
    <mergeCell ref="J356:J357"/>
    <mergeCell ref="M356:R356"/>
    <mergeCell ref="J318:J319"/>
    <mergeCell ref="J360:J361"/>
    <mergeCell ref="M360:R360"/>
    <mergeCell ref="B322:B325"/>
    <mergeCell ref="J328:J329"/>
    <mergeCell ref="M327:R329"/>
    <mergeCell ref="S356:S359"/>
    <mergeCell ref="J324:J325"/>
    <mergeCell ref="B326:B329"/>
    <mergeCell ref="D326:D329"/>
    <mergeCell ref="E326:E329"/>
    <mergeCell ref="F326:F329"/>
    <mergeCell ref="K318:L321"/>
    <mergeCell ref="S322:S325"/>
    <mergeCell ref="H322:H325"/>
    <mergeCell ref="I322:I325"/>
    <mergeCell ref="D318:D321"/>
    <mergeCell ref="E318:E321"/>
    <mergeCell ref="F318:F321"/>
    <mergeCell ref="G318:G321"/>
    <mergeCell ref="H318:H321"/>
    <mergeCell ref="F338:F341"/>
    <mergeCell ref="T356:Y359"/>
    <mergeCell ref="M357:R359"/>
    <mergeCell ref="J358:J359"/>
    <mergeCell ref="D338:D341"/>
    <mergeCell ref="E338:E341"/>
    <mergeCell ref="K345:L348"/>
    <mergeCell ref="K352:L355"/>
    <mergeCell ref="M322:R322"/>
    <mergeCell ref="E330:E333"/>
    <mergeCell ref="I334:I337"/>
    <mergeCell ref="J334:J335"/>
    <mergeCell ref="M334:R334"/>
    <mergeCell ref="S334:S337"/>
    <mergeCell ref="S330:S333"/>
    <mergeCell ref="T330:Y333"/>
    <mergeCell ref="K272:L275"/>
    <mergeCell ref="K276:L279"/>
    <mergeCell ref="S311:S314"/>
    <mergeCell ref="K303:L306"/>
    <mergeCell ref="I303:I306"/>
    <mergeCell ref="J303:J304"/>
    <mergeCell ref="T326:Y329"/>
    <mergeCell ref="T311:Y314"/>
    <mergeCell ref="K322:L325"/>
    <mergeCell ref="K326:L329"/>
    <mergeCell ref="I318:I321"/>
    <mergeCell ref="S318:S321"/>
    <mergeCell ref="T318:Y321"/>
    <mergeCell ref="M319:R321"/>
    <mergeCell ref="M330:R330"/>
    <mergeCell ref="S291:S294"/>
    <mergeCell ref="T291:Y294"/>
    <mergeCell ref="K265:L268"/>
    <mergeCell ref="J272:J273"/>
    <mergeCell ref="M272:R272"/>
    <mergeCell ref="I272:I275"/>
    <mergeCell ref="J320:J321"/>
    <mergeCell ref="B316:Y316"/>
    <mergeCell ref="T307:Y310"/>
    <mergeCell ref="T303:Y306"/>
    <mergeCell ref="K307:L310"/>
    <mergeCell ref="K311:L314"/>
    <mergeCell ref="C317:Y317"/>
    <mergeCell ref="B318:B321"/>
    <mergeCell ref="C318:C321"/>
    <mergeCell ref="B281:Y281"/>
    <mergeCell ref="S276:S279"/>
    <mergeCell ref="I299:I302"/>
    <mergeCell ref="J283:J284"/>
    <mergeCell ref="M283:R283"/>
    <mergeCell ref="S283:S286"/>
    <mergeCell ref="T283:Y286"/>
    <mergeCell ref="M284:R286"/>
    <mergeCell ref="J285:J286"/>
    <mergeCell ref="K283:L286"/>
    <mergeCell ref="K287:L290"/>
    <mergeCell ref="G276:G279"/>
    <mergeCell ref="K299:L302"/>
    <mergeCell ref="B296:Y296"/>
    <mergeCell ref="B297:Y297"/>
    <mergeCell ref="C298:Y298"/>
    <mergeCell ref="G307:G310"/>
    <mergeCell ref="M292:R294"/>
    <mergeCell ref="J293:J294"/>
    <mergeCell ref="K93:L96"/>
    <mergeCell ref="K101:L102"/>
    <mergeCell ref="H101:H102"/>
    <mergeCell ref="M101:R101"/>
    <mergeCell ref="S101:S102"/>
    <mergeCell ref="T101:Y102"/>
    <mergeCell ref="B78:Y78"/>
    <mergeCell ref="B79:Y79"/>
    <mergeCell ref="T276:Y279"/>
    <mergeCell ref="M277:R279"/>
    <mergeCell ref="J278:J279"/>
    <mergeCell ref="B276:B279"/>
    <mergeCell ref="D276:D279"/>
    <mergeCell ref="E276:E279"/>
    <mergeCell ref="F276:F279"/>
    <mergeCell ref="I265:I268"/>
    <mergeCell ref="J265:J266"/>
    <mergeCell ref="M265:R265"/>
    <mergeCell ref="S265:S268"/>
    <mergeCell ref="T265:Y268"/>
    <mergeCell ref="M266:R268"/>
    <mergeCell ref="J267:J268"/>
    <mergeCell ref="B265:B268"/>
    <mergeCell ref="D265:D268"/>
    <mergeCell ref="E265:E268"/>
    <mergeCell ref="F265:F268"/>
    <mergeCell ref="G265:G268"/>
    <mergeCell ref="H276:H279"/>
    <mergeCell ref="K202:L205"/>
    <mergeCell ref="K222:L225"/>
    <mergeCell ref="K229:L232"/>
    <mergeCell ref="K233:L236"/>
    <mergeCell ref="B7:D8"/>
    <mergeCell ref="B9:D10"/>
    <mergeCell ref="B11:F11"/>
    <mergeCell ref="G8:I8"/>
    <mergeCell ref="G9:I9"/>
    <mergeCell ref="G10:I10"/>
    <mergeCell ref="G11:I11"/>
    <mergeCell ref="B16:F16"/>
    <mergeCell ref="B15:F15"/>
    <mergeCell ref="G14:I14"/>
    <mergeCell ref="G15:I15"/>
    <mergeCell ref="G16:I16"/>
    <mergeCell ref="B13:I13"/>
    <mergeCell ref="E7:F7"/>
    <mergeCell ref="G18:I18"/>
    <mergeCell ref="G17:I17"/>
    <mergeCell ref="O15:O16"/>
    <mergeCell ref="L15:M16"/>
    <mergeCell ref="N15:N16"/>
    <mergeCell ref="B17:F17"/>
    <mergeCell ref="B18:F18"/>
    <mergeCell ref="E8:F8"/>
    <mergeCell ref="E9:F9"/>
    <mergeCell ref="E10:F10"/>
    <mergeCell ref="V15:V16"/>
    <mergeCell ref="L19:R22"/>
    <mergeCell ref="B2:Q2"/>
    <mergeCell ref="L17:Y17"/>
    <mergeCell ref="B14:F14"/>
    <mergeCell ref="S299:S302"/>
    <mergeCell ref="T299:Y302"/>
    <mergeCell ref="I60:J60"/>
    <mergeCell ref="I65:J65"/>
    <mergeCell ref="I76:J76"/>
    <mergeCell ref="I82:J82"/>
    <mergeCell ref="I102:J102"/>
    <mergeCell ref="I123:J123"/>
    <mergeCell ref="I135:J135"/>
    <mergeCell ref="I140:J140"/>
    <mergeCell ref="I145:J145"/>
    <mergeCell ref="I150:J150"/>
    <mergeCell ref="I167:J167"/>
    <mergeCell ref="B120:Y120"/>
    <mergeCell ref="B119:Y119"/>
    <mergeCell ref="B51:Y51"/>
    <mergeCell ref="I39:V39"/>
    <mergeCell ref="C40:H40"/>
    <mergeCell ref="I40:V40"/>
    <mergeCell ref="C32:H32"/>
    <mergeCell ref="I32:V32"/>
    <mergeCell ref="C34:H34"/>
    <mergeCell ref="C36:V36"/>
    <mergeCell ref="K206:L209"/>
    <mergeCell ref="K210:L213"/>
    <mergeCell ref="K214:L217"/>
    <mergeCell ref="K218:L221"/>
  </mergeCells>
  <phoneticPr fontId="1"/>
  <conditionalFormatting sqref="K69:L71">
    <cfRule type="cellIs" dxfId="443" priority="529" operator="equal">
      <formula>"非該当"</formula>
    </cfRule>
    <cfRule type="cellIs" dxfId="442" priority="536" operator="equal">
      <formula>"不適合"</formula>
    </cfRule>
    <cfRule type="cellIs" dxfId="441" priority="537" operator="equal">
      <formula>"準適合"</formula>
    </cfRule>
    <cfRule type="cellIs" dxfId="440" priority="538" operator="equal">
      <formula>"適合"</formula>
    </cfRule>
  </conditionalFormatting>
  <conditionalFormatting sqref="K86:L88">
    <cfRule type="cellIs" dxfId="439" priority="533" operator="equal">
      <formula>"不適合"</formula>
    </cfRule>
    <cfRule type="cellIs" dxfId="438" priority="534" operator="equal">
      <formula>"準適合"</formula>
    </cfRule>
    <cfRule type="cellIs" dxfId="437" priority="535" operator="equal">
      <formula>"適合"</formula>
    </cfRule>
  </conditionalFormatting>
  <conditionalFormatting sqref="K106:L108">
    <cfRule type="cellIs" dxfId="436" priority="530" operator="equal">
      <formula>"不適合"</formula>
    </cfRule>
    <cfRule type="cellIs" dxfId="435" priority="531" operator="equal">
      <formula>"準適合"</formula>
    </cfRule>
    <cfRule type="cellIs" dxfId="434" priority="532" operator="equal">
      <formula>"適合"</formula>
    </cfRule>
  </conditionalFormatting>
  <conditionalFormatting sqref="K322:L324">
    <cfRule type="cellIs" dxfId="433" priority="527" operator="equal">
      <formula>"無"</formula>
    </cfRule>
    <cfRule type="cellIs" dxfId="432" priority="528" operator="equal">
      <formula>"有"</formula>
    </cfRule>
  </conditionalFormatting>
  <conditionalFormatting sqref="K106:L109">
    <cfRule type="cellIs" dxfId="431" priority="526" operator="equal">
      <formula>"非該当"</formula>
    </cfRule>
  </conditionalFormatting>
  <conditionalFormatting sqref="K86:L89">
    <cfRule type="cellIs" dxfId="430" priority="525" operator="equal">
      <formula>"非該当"</formula>
    </cfRule>
  </conditionalFormatting>
  <conditionalFormatting sqref="K93:L95">
    <cfRule type="cellIs" dxfId="429" priority="522" operator="equal">
      <formula>"不適合"</formula>
    </cfRule>
    <cfRule type="cellIs" dxfId="428" priority="523" operator="equal">
      <formula>"準適合"</formula>
    </cfRule>
    <cfRule type="cellIs" dxfId="427" priority="524" operator="equal">
      <formula>"適合"</formula>
    </cfRule>
  </conditionalFormatting>
  <conditionalFormatting sqref="K93:L96">
    <cfRule type="cellIs" dxfId="426" priority="521" operator="equal">
      <formula>"非該当"</formula>
    </cfRule>
  </conditionalFormatting>
  <conditionalFormatting sqref="K114:L116">
    <cfRule type="cellIs" dxfId="425" priority="518" operator="equal">
      <formula>"不適合"</formula>
    </cfRule>
    <cfRule type="cellIs" dxfId="424" priority="519" operator="equal">
      <formula>"準適合"</formula>
    </cfRule>
    <cfRule type="cellIs" dxfId="423" priority="520" operator="equal">
      <formula>"適合"</formula>
    </cfRule>
  </conditionalFormatting>
  <conditionalFormatting sqref="K114:L117">
    <cfRule type="cellIs" dxfId="422" priority="517" operator="equal">
      <formula>"非該当"</formula>
    </cfRule>
  </conditionalFormatting>
  <conditionalFormatting sqref="K127:L129">
    <cfRule type="cellIs" dxfId="421" priority="514" operator="equal">
      <formula>"不適合"</formula>
    </cfRule>
    <cfRule type="cellIs" dxfId="420" priority="515" operator="equal">
      <formula>"準適合"</formula>
    </cfRule>
    <cfRule type="cellIs" dxfId="419" priority="516" operator="equal">
      <formula>"適合"</formula>
    </cfRule>
  </conditionalFormatting>
  <conditionalFormatting sqref="K127:L130">
    <cfRule type="cellIs" dxfId="418" priority="513" operator="equal">
      <formula>"非該当"</formula>
    </cfRule>
  </conditionalFormatting>
  <conditionalFormatting sqref="K158:L160">
    <cfRule type="cellIs" dxfId="417" priority="510" operator="equal">
      <formula>"不適合"</formula>
    </cfRule>
    <cfRule type="cellIs" dxfId="416" priority="511" operator="equal">
      <formula>"準適合"</formula>
    </cfRule>
    <cfRule type="cellIs" dxfId="415" priority="512" operator="equal">
      <formula>"適合"</formula>
    </cfRule>
  </conditionalFormatting>
  <conditionalFormatting sqref="K158:L161">
    <cfRule type="cellIs" dxfId="414" priority="509" operator="equal">
      <formula>"非該当"</formula>
    </cfRule>
  </conditionalFormatting>
  <conditionalFormatting sqref="K176:L178">
    <cfRule type="cellIs" dxfId="413" priority="506" operator="equal">
      <formula>"不適合"</formula>
    </cfRule>
    <cfRule type="cellIs" dxfId="412" priority="507" operator="equal">
      <formula>"準適合"</formula>
    </cfRule>
    <cfRule type="cellIs" dxfId="411" priority="508" operator="equal">
      <formula>"適合"</formula>
    </cfRule>
  </conditionalFormatting>
  <conditionalFormatting sqref="K176:L179">
    <cfRule type="cellIs" dxfId="410" priority="505" operator="equal">
      <formula>"非該当"</formula>
    </cfRule>
  </conditionalFormatting>
  <conditionalFormatting sqref="K183:L185">
    <cfRule type="cellIs" dxfId="409" priority="502" operator="equal">
      <formula>"不適合"</formula>
    </cfRule>
    <cfRule type="cellIs" dxfId="408" priority="503" operator="equal">
      <formula>"準適合"</formula>
    </cfRule>
    <cfRule type="cellIs" dxfId="407" priority="504" operator="equal">
      <formula>"適合"</formula>
    </cfRule>
  </conditionalFormatting>
  <conditionalFormatting sqref="K183:L186">
    <cfRule type="cellIs" dxfId="406" priority="501" operator="equal">
      <formula>"非該当"</formula>
    </cfRule>
  </conditionalFormatting>
  <conditionalFormatting sqref="K190:L192">
    <cfRule type="cellIs" dxfId="405" priority="498" operator="equal">
      <formula>"不適合"</formula>
    </cfRule>
    <cfRule type="cellIs" dxfId="404" priority="499" operator="equal">
      <formula>"準適合"</formula>
    </cfRule>
    <cfRule type="cellIs" dxfId="403" priority="500" operator="equal">
      <formula>"適合"</formula>
    </cfRule>
  </conditionalFormatting>
  <conditionalFormatting sqref="K190:L193">
    <cfRule type="cellIs" dxfId="402" priority="497" operator="equal">
      <formula>"非該当"</formula>
    </cfRule>
  </conditionalFormatting>
  <conditionalFormatting sqref="K222:L224">
    <cfRule type="cellIs" dxfId="401" priority="494" operator="equal">
      <formula>"不適合"</formula>
    </cfRule>
    <cfRule type="cellIs" dxfId="400" priority="495" operator="equal">
      <formula>"準適合"</formula>
    </cfRule>
    <cfRule type="cellIs" dxfId="399" priority="496" operator="equal">
      <formula>"適合"</formula>
    </cfRule>
  </conditionalFormatting>
  <conditionalFormatting sqref="K222:L225">
    <cfRule type="cellIs" dxfId="398" priority="493" operator="equal">
      <formula>"非該当"</formula>
    </cfRule>
  </conditionalFormatting>
  <conditionalFormatting sqref="K265:L267">
    <cfRule type="cellIs" dxfId="397" priority="490" operator="equal">
      <formula>"不適合"</formula>
    </cfRule>
    <cfRule type="cellIs" dxfId="396" priority="491" operator="equal">
      <formula>"準適合"</formula>
    </cfRule>
    <cfRule type="cellIs" dxfId="395" priority="492" operator="equal">
      <formula>"適合"</formula>
    </cfRule>
  </conditionalFormatting>
  <conditionalFormatting sqref="K265:L268">
    <cfRule type="cellIs" dxfId="394" priority="489" operator="equal">
      <formula>"非該当"</formula>
    </cfRule>
  </conditionalFormatting>
  <conditionalFormatting sqref="K276:L278">
    <cfRule type="cellIs" dxfId="393" priority="486" operator="equal">
      <formula>"不適合"</formula>
    </cfRule>
    <cfRule type="cellIs" dxfId="392" priority="487" operator="equal">
      <formula>"準適合"</formula>
    </cfRule>
    <cfRule type="cellIs" dxfId="391" priority="488" operator="equal">
      <formula>"適合"</formula>
    </cfRule>
  </conditionalFormatting>
  <conditionalFormatting sqref="K276:L279">
    <cfRule type="cellIs" dxfId="390" priority="485" operator="equal">
      <formula>"非該当"</formula>
    </cfRule>
  </conditionalFormatting>
  <conditionalFormatting sqref="K291:L293">
    <cfRule type="cellIs" dxfId="389" priority="482" operator="equal">
      <formula>"不適合"</formula>
    </cfRule>
    <cfRule type="cellIs" dxfId="388" priority="483" operator="equal">
      <formula>"準適合"</formula>
    </cfRule>
    <cfRule type="cellIs" dxfId="387" priority="484" operator="equal">
      <formula>"適合"</formula>
    </cfRule>
  </conditionalFormatting>
  <conditionalFormatting sqref="K291:L294">
    <cfRule type="cellIs" dxfId="386" priority="481" operator="equal">
      <formula>"非該当"</formula>
    </cfRule>
  </conditionalFormatting>
  <conditionalFormatting sqref="K345:L347">
    <cfRule type="cellIs" dxfId="385" priority="470" operator="equal">
      <formula>"不適合"</formula>
    </cfRule>
    <cfRule type="cellIs" dxfId="384" priority="471" operator="equal">
      <formula>"準適合"</formula>
    </cfRule>
    <cfRule type="cellIs" dxfId="383" priority="472" operator="equal">
      <formula>"適合"</formula>
    </cfRule>
  </conditionalFormatting>
  <conditionalFormatting sqref="K345:L348">
    <cfRule type="cellIs" dxfId="382" priority="469" operator="equal">
      <formula>"非該当"</formula>
    </cfRule>
  </conditionalFormatting>
  <conditionalFormatting sqref="K364:L366">
    <cfRule type="cellIs" dxfId="381" priority="466" operator="equal">
      <formula>"不適合"</formula>
    </cfRule>
    <cfRule type="cellIs" dxfId="380" priority="467" operator="equal">
      <formula>"準適合"</formula>
    </cfRule>
    <cfRule type="cellIs" dxfId="379" priority="468" operator="equal">
      <formula>"適合"</formula>
    </cfRule>
  </conditionalFormatting>
  <conditionalFormatting sqref="K364:L367">
    <cfRule type="cellIs" dxfId="378" priority="465" operator="equal">
      <formula>"非該当"</formula>
    </cfRule>
  </conditionalFormatting>
  <conditionalFormatting sqref="K371:L373">
    <cfRule type="cellIs" dxfId="377" priority="462" operator="equal">
      <formula>"不適合"</formula>
    </cfRule>
    <cfRule type="cellIs" dxfId="376" priority="463" operator="equal">
      <formula>"準適合"</formula>
    </cfRule>
    <cfRule type="cellIs" dxfId="375" priority="464" operator="equal">
      <formula>"適合"</formula>
    </cfRule>
  </conditionalFormatting>
  <conditionalFormatting sqref="K371:L374">
    <cfRule type="cellIs" dxfId="374" priority="461" operator="equal">
      <formula>"非該当"</formula>
    </cfRule>
  </conditionalFormatting>
  <conditionalFormatting sqref="K390:L392">
    <cfRule type="cellIs" dxfId="373" priority="458" operator="equal">
      <formula>"不適合"</formula>
    </cfRule>
    <cfRule type="cellIs" dxfId="372" priority="459" operator="equal">
      <formula>"準適合"</formula>
    </cfRule>
    <cfRule type="cellIs" dxfId="371" priority="460" operator="equal">
      <formula>"適合"</formula>
    </cfRule>
  </conditionalFormatting>
  <conditionalFormatting sqref="K390:L393">
    <cfRule type="cellIs" dxfId="370" priority="457" operator="equal">
      <formula>"非該当"</formula>
    </cfRule>
  </conditionalFormatting>
  <conditionalFormatting sqref="K409:L411">
    <cfRule type="cellIs" dxfId="369" priority="454" operator="equal">
      <formula>"不適合"</formula>
    </cfRule>
    <cfRule type="cellIs" dxfId="368" priority="455" operator="equal">
      <formula>"準適合"</formula>
    </cfRule>
    <cfRule type="cellIs" dxfId="367" priority="456" operator="equal">
      <formula>"適合"</formula>
    </cfRule>
  </conditionalFormatting>
  <conditionalFormatting sqref="K409:L412">
    <cfRule type="cellIs" dxfId="366" priority="453" operator="equal">
      <formula>"非該当"</formula>
    </cfRule>
  </conditionalFormatting>
  <conditionalFormatting sqref="K110:L112">
    <cfRule type="cellIs" dxfId="365" priority="450" operator="equal">
      <formula>"不適合"</formula>
    </cfRule>
    <cfRule type="cellIs" dxfId="364" priority="451" operator="equal">
      <formula>"準適合"</formula>
    </cfRule>
    <cfRule type="cellIs" dxfId="363" priority="452" operator="equal">
      <formula>"適合"</formula>
    </cfRule>
  </conditionalFormatting>
  <conditionalFormatting sqref="K110:L113">
    <cfRule type="cellIs" dxfId="362" priority="449" operator="equal">
      <formula>"非該当"</formula>
    </cfRule>
  </conditionalFormatting>
  <conditionalFormatting sqref="K154:L156">
    <cfRule type="cellIs" dxfId="361" priority="446" operator="equal">
      <formula>"不適合"</formula>
    </cfRule>
    <cfRule type="cellIs" dxfId="360" priority="447" operator="equal">
      <formula>"準適合"</formula>
    </cfRule>
    <cfRule type="cellIs" dxfId="359" priority="448" operator="equal">
      <formula>"適合"</formula>
    </cfRule>
  </conditionalFormatting>
  <conditionalFormatting sqref="K154:L157">
    <cfRule type="cellIs" dxfId="358" priority="445" operator="equal">
      <formula>"非該当"</formula>
    </cfRule>
  </conditionalFormatting>
  <conditionalFormatting sqref="K172:L174">
    <cfRule type="cellIs" dxfId="357" priority="442" operator="equal">
      <formula>"不適合"</formula>
    </cfRule>
    <cfRule type="cellIs" dxfId="356" priority="443" operator="equal">
      <formula>"準適合"</formula>
    </cfRule>
    <cfRule type="cellIs" dxfId="355" priority="444" operator="equal">
      <formula>"適合"</formula>
    </cfRule>
  </conditionalFormatting>
  <conditionalFormatting sqref="K172:L175">
    <cfRule type="cellIs" dxfId="354" priority="441" operator="equal">
      <formula>"非該当"</formula>
    </cfRule>
  </conditionalFormatting>
  <conditionalFormatting sqref="K198:L200">
    <cfRule type="cellIs" dxfId="353" priority="438" operator="equal">
      <formula>"不適合"</formula>
    </cfRule>
    <cfRule type="cellIs" dxfId="352" priority="439" operator="equal">
      <formula>"準適合"</formula>
    </cfRule>
    <cfRule type="cellIs" dxfId="351" priority="440" operator="equal">
      <formula>"適合"</formula>
    </cfRule>
  </conditionalFormatting>
  <conditionalFormatting sqref="K198:L201">
    <cfRule type="cellIs" dxfId="350" priority="437" operator="equal">
      <formula>"非該当"</formula>
    </cfRule>
  </conditionalFormatting>
  <conditionalFormatting sqref="K202:L204">
    <cfRule type="cellIs" dxfId="349" priority="434" operator="equal">
      <formula>"不適合"</formula>
    </cfRule>
    <cfRule type="cellIs" dxfId="348" priority="435" operator="equal">
      <formula>"準適合"</formula>
    </cfRule>
    <cfRule type="cellIs" dxfId="347" priority="436" operator="equal">
      <formula>"適合"</formula>
    </cfRule>
  </conditionalFormatting>
  <conditionalFormatting sqref="K202:L205">
    <cfRule type="cellIs" dxfId="346" priority="433" operator="equal">
      <formula>"非該当"</formula>
    </cfRule>
  </conditionalFormatting>
  <conditionalFormatting sqref="K206:L208">
    <cfRule type="cellIs" dxfId="345" priority="430" operator="equal">
      <formula>"不適合"</formula>
    </cfRule>
    <cfRule type="cellIs" dxfId="344" priority="431" operator="equal">
      <formula>"準適合"</formula>
    </cfRule>
    <cfRule type="cellIs" dxfId="343" priority="432" operator="equal">
      <formula>"適合"</formula>
    </cfRule>
  </conditionalFormatting>
  <conditionalFormatting sqref="K206:L209">
    <cfRule type="cellIs" dxfId="342" priority="429" operator="equal">
      <formula>"非該当"</formula>
    </cfRule>
  </conditionalFormatting>
  <conditionalFormatting sqref="K210:L212">
    <cfRule type="cellIs" dxfId="341" priority="426" operator="equal">
      <formula>"不適合"</formula>
    </cfRule>
    <cfRule type="cellIs" dxfId="340" priority="427" operator="equal">
      <formula>"準適合"</formula>
    </cfRule>
    <cfRule type="cellIs" dxfId="339" priority="428" operator="equal">
      <formula>"適合"</formula>
    </cfRule>
  </conditionalFormatting>
  <conditionalFormatting sqref="K210:L213">
    <cfRule type="cellIs" dxfId="338" priority="425" operator="equal">
      <formula>"非該当"</formula>
    </cfRule>
  </conditionalFormatting>
  <conditionalFormatting sqref="K214:L216">
    <cfRule type="cellIs" dxfId="337" priority="422" operator="equal">
      <formula>"不適合"</formula>
    </cfRule>
    <cfRule type="cellIs" dxfId="336" priority="423" operator="equal">
      <formula>"準適合"</formula>
    </cfRule>
    <cfRule type="cellIs" dxfId="335" priority="424" operator="equal">
      <formula>"適合"</formula>
    </cfRule>
  </conditionalFormatting>
  <conditionalFormatting sqref="K214:L217">
    <cfRule type="cellIs" dxfId="334" priority="421" operator="equal">
      <formula>"非該当"</formula>
    </cfRule>
  </conditionalFormatting>
  <conditionalFormatting sqref="K218:L220">
    <cfRule type="cellIs" dxfId="333" priority="418" operator="equal">
      <formula>"不適合"</formula>
    </cfRule>
    <cfRule type="cellIs" dxfId="332" priority="419" operator="equal">
      <formula>"準適合"</formula>
    </cfRule>
    <cfRule type="cellIs" dxfId="331" priority="420" operator="equal">
      <formula>"適合"</formula>
    </cfRule>
  </conditionalFormatting>
  <conditionalFormatting sqref="K218:L221">
    <cfRule type="cellIs" dxfId="330" priority="417" operator="equal">
      <formula>"非該当"</formula>
    </cfRule>
  </conditionalFormatting>
  <conditionalFormatting sqref="K229:L231">
    <cfRule type="cellIs" dxfId="329" priority="414" operator="equal">
      <formula>"不適合"</formula>
    </cfRule>
    <cfRule type="cellIs" dxfId="328" priority="415" operator="equal">
      <formula>"準適合"</formula>
    </cfRule>
    <cfRule type="cellIs" dxfId="327" priority="416" operator="equal">
      <formula>"適合"</formula>
    </cfRule>
  </conditionalFormatting>
  <conditionalFormatting sqref="K229:L232">
    <cfRule type="cellIs" dxfId="326" priority="413" operator="equal">
      <formula>"非該当"</formula>
    </cfRule>
  </conditionalFormatting>
  <conditionalFormatting sqref="K233:L235">
    <cfRule type="cellIs" dxfId="325" priority="410" operator="equal">
      <formula>"不適合"</formula>
    </cfRule>
    <cfRule type="cellIs" dxfId="324" priority="411" operator="equal">
      <formula>"準適合"</formula>
    </cfRule>
    <cfRule type="cellIs" dxfId="323" priority="412" operator="equal">
      <formula>"適合"</formula>
    </cfRule>
  </conditionalFormatting>
  <conditionalFormatting sqref="K233:L236">
    <cfRule type="cellIs" dxfId="322" priority="409" operator="equal">
      <formula>"非該当"</formula>
    </cfRule>
  </conditionalFormatting>
  <conditionalFormatting sqref="K237:L239">
    <cfRule type="cellIs" dxfId="321" priority="406" operator="equal">
      <formula>"不適合"</formula>
    </cfRule>
    <cfRule type="cellIs" dxfId="320" priority="407" operator="equal">
      <formula>"準適合"</formula>
    </cfRule>
    <cfRule type="cellIs" dxfId="319" priority="408" operator="equal">
      <formula>"適合"</formula>
    </cfRule>
  </conditionalFormatting>
  <conditionalFormatting sqref="K237:L240">
    <cfRule type="cellIs" dxfId="318" priority="405" operator="equal">
      <formula>"非該当"</formula>
    </cfRule>
  </conditionalFormatting>
  <conditionalFormatting sqref="K241:L243">
    <cfRule type="cellIs" dxfId="317" priority="402" operator="equal">
      <formula>"不適合"</formula>
    </cfRule>
    <cfRule type="cellIs" dxfId="316" priority="403" operator="equal">
      <formula>"準適合"</formula>
    </cfRule>
    <cfRule type="cellIs" dxfId="315" priority="404" operator="equal">
      <formula>"適合"</formula>
    </cfRule>
  </conditionalFormatting>
  <conditionalFormatting sqref="K241:L244">
    <cfRule type="cellIs" dxfId="314" priority="401" operator="equal">
      <formula>"非該当"</formula>
    </cfRule>
  </conditionalFormatting>
  <conditionalFormatting sqref="K245:L247">
    <cfRule type="cellIs" dxfId="313" priority="398" operator="equal">
      <formula>"不適合"</formula>
    </cfRule>
    <cfRule type="cellIs" dxfId="312" priority="399" operator="equal">
      <formula>"準適合"</formula>
    </cfRule>
    <cfRule type="cellIs" dxfId="311" priority="400" operator="equal">
      <formula>"適合"</formula>
    </cfRule>
  </conditionalFormatting>
  <conditionalFormatting sqref="K245:L248">
    <cfRule type="cellIs" dxfId="310" priority="397" operator="equal">
      <formula>"非該当"</formula>
    </cfRule>
  </conditionalFormatting>
  <conditionalFormatting sqref="K249:L251">
    <cfRule type="cellIs" dxfId="309" priority="394" operator="equal">
      <formula>"不適合"</formula>
    </cfRule>
    <cfRule type="cellIs" dxfId="308" priority="395" operator="equal">
      <formula>"準適合"</formula>
    </cfRule>
    <cfRule type="cellIs" dxfId="307" priority="396" operator="equal">
      <formula>"適合"</formula>
    </cfRule>
  </conditionalFormatting>
  <conditionalFormatting sqref="K249:L252">
    <cfRule type="cellIs" dxfId="306" priority="393" operator="equal">
      <formula>"非該当"</formula>
    </cfRule>
  </conditionalFormatting>
  <conditionalFormatting sqref="K253:L255">
    <cfRule type="cellIs" dxfId="305" priority="390" operator="equal">
      <formula>"不適合"</formula>
    </cfRule>
    <cfRule type="cellIs" dxfId="304" priority="391" operator="equal">
      <formula>"準適合"</formula>
    </cfRule>
    <cfRule type="cellIs" dxfId="303" priority="392" operator="equal">
      <formula>"適合"</formula>
    </cfRule>
  </conditionalFormatting>
  <conditionalFormatting sqref="K253:L256">
    <cfRule type="cellIs" dxfId="302" priority="389" operator="equal">
      <formula>"非該当"</formula>
    </cfRule>
  </conditionalFormatting>
  <conditionalFormatting sqref="K257:L259">
    <cfRule type="cellIs" dxfId="301" priority="386" operator="equal">
      <formula>"不適合"</formula>
    </cfRule>
    <cfRule type="cellIs" dxfId="300" priority="387" operator="equal">
      <formula>"準適合"</formula>
    </cfRule>
    <cfRule type="cellIs" dxfId="299" priority="388" operator="equal">
      <formula>"適合"</formula>
    </cfRule>
  </conditionalFormatting>
  <conditionalFormatting sqref="K257:L260">
    <cfRule type="cellIs" dxfId="298" priority="385" operator="equal">
      <formula>"非該当"</formula>
    </cfRule>
  </conditionalFormatting>
  <conditionalFormatting sqref="K261:L263">
    <cfRule type="cellIs" dxfId="297" priority="382" operator="equal">
      <formula>"不適合"</formula>
    </cfRule>
    <cfRule type="cellIs" dxfId="296" priority="383" operator="equal">
      <formula>"準適合"</formula>
    </cfRule>
    <cfRule type="cellIs" dxfId="295" priority="384" operator="equal">
      <formula>"適合"</formula>
    </cfRule>
  </conditionalFormatting>
  <conditionalFormatting sqref="K261:L264">
    <cfRule type="cellIs" dxfId="294" priority="381" operator="equal">
      <formula>"非該当"</formula>
    </cfRule>
  </conditionalFormatting>
  <conditionalFormatting sqref="K272:L274">
    <cfRule type="cellIs" dxfId="293" priority="378" operator="equal">
      <formula>"不適合"</formula>
    </cfRule>
    <cfRule type="cellIs" dxfId="292" priority="379" operator="equal">
      <formula>"準適合"</formula>
    </cfRule>
    <cfRule type="cellIs" dxfId="291" priority="380" operator="equal">
      <formula>"適合"</formula>
    </cfRule>
  </conditionalFormatting>
  <conditionalFormatting sqref="K272:L275">
    <cfRule type="cellIs" dxfId="290" priority="377" operator="equal">
      <formula>"非該当"</formula>
    </cfRule>
  </conditionalFormatting>
  <conditionalFormatting sqref="K287:L289">
    <cfRule type="cellIs" dxfId="289" priority="374" operator="equal">
      <formula>"不適合"</formula>
    </cfRule>
    <cfRule type="cellIs" dxfId="288" priority="375" operator="equal">
      <formula>"準適合"</formula>
    </cfRule>
    <cfRule type="cellIs" dxfId="287" priority="376" operator="equal">
      <formula>"適合"</formula>
    </cfRule>
  </conditionalFormatting>
  <conditionalFormatting sqref="K287:L290">
    <cfRule type="cellIs" dxfId="286" priority="373" operator="equal">
      <formula>"非該当"</formula>
    </cfRule>
  </conditionalFormatting>
  <conditionalFormatting sqref="K283:L285">
    <cfRule type="cellIs" dxfId="285" priority="370" operator="equal">
      <formula>"不適合"</formula>
    </cfRule>
    <cfRule type="cellIs" dxfId="284" priority="371" operator="equal">
      <formula>"準適合"</formula>
    </cfRule>
    <cfRule type="cellIs" dxfId="283" priority="372" operator="equal">
      <formula>"適合"</formula>
    </cfRule>
  </conditionalFormatting>
  <conditionalFormatting sqref="K283:L286">
    <cfRule type="cellIs" dxfId="282" priority="369" operator="equal">
      <formula>"非該当"</formula>
    </cfRule>
  </conditionalFormatting>
  <conditionalFormatting sqref="K318:L320">
    <cfRule type="cellIs" dxfId="281" priority="358" operator="equal">
      <formula>"不適合"</formula>
    </cfRule>
    <cfRule type="cellIs" dxfId="280" priority="359" operator="equal">
      <formula>"準適合"</formula>
    </cfRule>
    <cfRule type="cellIs" dxfId="279" priority="360" operator="equal">
      <formula>"適合"</formula>
    </cfRule>
  </conditionalFormatting>
  <conditionalFormatting sqref="K318:L321">
    <cfRule type="cellIs" dxfId="278" priority="357" operator="equal">
      <formula>"非該当"</formula>
    </cfRule>
  </conditionalFormatting>
  <conditionalFormatting sqref="K352:L354">
    <cfRule type="cellIs" dxfId="277" priority="342" operator="equal">
      <formula>"不適合"</formula>
    </cfRule>
    <cfRule type="cellIs" dxfId="276" priority="343" operator="equal">
      <formula>"準適合"</formula>
    </cfRule>
    <cfRule type="cellIs" dxfId="275" priority="344" operator="equal">
      <formula>"適合"</formula>
    </cfRule>
  </conditionalFormatting>
  <conditionalFormatting sqref="K352:L355">
    <cfRule type="cellIs" dxfId="274" priority="341" operator="equal">
      <formula>"非該当"</formula>
    </cfRule>
  </conditionalFormatting>
  <conditionalFormatting sqref="K356:L358">
    <cfRule type="cellIs" dxfId="273" priority="338" operator="equal">
      <formula>"不適合"</formula>
    </cfRule>
    <cfRule type="cellIs" dxfId="272" priority="339" operator="equal">
      <formula>"準適合"</formula>
    </cfRule>
    <cfRule type="cellIs" dxfId="271" priority="340" operator="equal">
      <formula>"適合"</formula>
    </cfRule>
  </conditionalFormatting>
  <conditionalFormatting sqref="K356:L359">
    <cfRule type="cellIs" dxfId="270" priority="337" operator="equal">
      <formula>"非該当"</formula>
    </cfRule>
  </conditionalFormatting>
  <conditionalFormatting sqref="K360:L362">
    <cfRule type="cellIs" dxfId="269" priority="334" operator="equal">
      <formula>"不適合"</formula>
    </cfRule>
    <cfRule type="cellIs" dxfId="268" priority="335" operator="equal">
      <formula>"準適合"</formula>
    </cfRule>
    <cfRule type="cellIs" dxfId="267" priority="336" operator="equal">
      <formula>"適合"</formula>
    </cfRule>
  </conditionalFormatting>
  <conditionalFormatting sqref="K360:L363">
    <cfRule type="cellIs" dxfId="266" priority="333" operator="equal">
      <formula>"非該当"</formula>
    </cfRule>
  </conditionalFormatting>
  <conditionalFormatting sqref="K378:L380">
    <cfRule type="cellIs" dxfId="265" priority="330" operator="equal">
      <formula>"不適合"</formula>
    </cfRule>
    <cfRule type="cellIs" dxfId="264" priority="331" operator="equal">
      <formula>"準適合"</formula>
    </cfRule>
    <cfRule type="cellIs" dxfId="263" priority="332" operator="equal">
      <formula>"適合"</formula>
    </cfRule>
  </conditionalFormatting>
  <conditionalFormatting sqref="K378:L381">
    <cfRule type="cellIs" dxfId="262" priority="329" operator="equal">
      <formula>"非該当"</formula>
    </cfRule>
  </conditionalFormatting>
  <conditionalFormatting sqref="K382:L384">
    <cfRule type="cellIs" dxfId="261" priority="326" operator="equal">
      <formula>"不適合"</formula>
    </cfRule>
    <cfRule type="cellIs" dxfId="260" priority="327" operator="equal">
      <formula>"準適合"</formula>
    </cfRule>
    <cfRule type="cellIs" dxfId="259" priority="328" operator="equal">
      <formula>"適合"</formula>
    </cfRule>
  </conditionalFormatting>
  <conditionalFormatting sqref="K382:L385">
    <cfRule type="cellIs" dxfId="258" priority="325" operator="equal">
      <formula>"非該当"</formula>
    </cfRule>
  </conditionalFormatting>
  <conditionalFormatting sqref="K386:L388">
    <cfRule type="cellIs" dxfId="257" priority="322" operator="equal">
      <formula>"不適合"</formula>
    </cfRule>
    <cfRule type="cellIs" dxfId="256" priority="323" operator="equal">
      <formula>"準適合"</formula>
    </cfRule>
    <cfRule type="cellIs" dxfId="255" priority="324" operator="equal">
      <formula>"適合"</formula>
    </cfRule>
  </conditionalFormatting>
  <conditionalFormatting sqref="K386:L389">
    <cfRule type="cellIs" dxfId="254" priority="321" operator="equal">
      <formula>"非該当"</formula>
    </cfRule>
  </conditionalFormatting>
  <conditionalFormatting sqref="K397:L399">
    <cfRule type="cellIs" dxfId="253" priority="318" operator="equal">
      <formula>"不適合"</formula>
    </cfRule>
    <cfRule type="cellIs" dxfId="252" priority="319" operator="equal">
      <formula>"準適合"</formula>
    </cfRule>
    <cfRule type="cellIs" dxfId="251" priority="320" operator="equal">
      <formula>"適合"</formula>
    </cfRule>
  </conditionalFormatting>
  <conditionalFormatting sqref="K397:L400">
    <cfRule type="cellIs" dxfId="250" priority="317" operator="equal">
      <formula>"非該当"</formula>
    </cfRule>
  </conditionalFormatting>
  <conditionalFormatting sqref="K401:L403">
    <cfRule type="cellIs" dxfId="249" priority="314" operator="equal">
      <formula>"不適合"</formula>
    </cfRule>
    <cfRule type="cellIs" dxfId="248" priority="315" operator="equal">
      <formula>"準適合"</formula>
    </cfRule>
    <cfRule type="cellIs" dxfId="247" priority="316" operator="equal">
      <formula>"適合"</formula>
    </cfRule>
  </conditionalFormatting>
  <conditionalFormatting sqref="K401:L404">
    <cfRule type="cellIs" dxfId="246" priority="313" operator="equal">
      <formula>"非該当"</formula>
    </cfRule>
  </conditionalFormatting>
  <conditionalFormatting sqref="K405:L407">
    <cfRule type="cellIs" dxfId="245" priority="310" operator="equal">
      <formula>"不適合"</formula>
    </cfRule>
    <cfRule type="cellIs" dxfId="244" priority="311" operator="equal">
      <formula>"準適合"</formula>
    </cfRule>
    <cfRule type="cellIs" dxfId="243" priority="312" operator="equal">
      <formula>"適合"</formula>
    </cfRule>
  </conditionalFormatting>
  <conditionalFormatting sqref="K405:L408">
    <cfRule type="cellIs" dxfId="242" priority="309" operator="equal">
      <formula>"非該当"</formula>
    </cfRule>
  </conditionalFormatting>
  <conditionalFormatting sqref="K299:L301">
    <cfRule type="cellIs" dxfId="241" priority="307" operator="equal">
      <formula>"無"</formula>
    </cfRule>
    <cfRule type="cellIs" dxfId="240" priority="308" operator="equal">
      <formula>"有"</formula>
    </cfRule>
  </conditionalFormatting>
  <conditionalFormatting sqref="S110:S112">
    <cfRule type="cellIs" dxfId="239" priority="294" operator="equal">
      <formula>"不適合"</formula>
    </cfRule>
    <cfRule type="cellIs" dxfId="238" priority="295" operator="equal">
      <formula>"準適合"</formula>
    </cfRule>
    <cfRule type="cellIs" dxfId="237" priority="296" operator="equal">
      <formula>"適合"</formula>
    </cfRule>
  </conditionalFormatting>
  <conditionalFormatting sqref="S69:S71">
    <cfRule type="cellIs" dxfId="236" priority="290" operator="equal">
      <formula>"非該当"</formula>
    </cfRule>
    <cfRule type="cellIs" dxfId="235" priority="291" operator="equal">
      <formula>"不適合"</formula>
    </cfRule>
    <cfRule type="cellIs" dxfId="234" priority="292" operator="equal">
      <formula>"準適合"</formula>
    </cfRule>
    <cfRule type="cellIs" dxfId="233" priority="293" operator="equal">
      <formula>"適合"</formula>
    </cfRule>
  </conditionalFormatting>
  <conditionalFormatting sqref="S364:S366">
    <cfRule type="cellIs" dxfId="232" priority="287" operator="equal">
      <formula>"不適合"</formula>
    </cfRule>
    <cfRule type="cellIs" dxfId="231" priority="288" operator="equal">
      <formula>"準適合"</formula>
    </cfRule>
    <cfRule type="cellIs" dxfId="230" priority="289" operator="equal">
      <formula>"適合"</formula>
    </cfRule>
  </conditionalFormatting>
  <conditionalFormatting sqref="S364:S367">
    <cfRule type="cellIs" dxfId="229" priority="286" operator="equal">
      <formula>"非該当"</formula>
    </cfRule>
  </conditionalFormatting>
  <conditionalFormatting sqref="S371:S373">
    <cfRule type="cellIs" dxfId="228" priority="283" operator="equal">
      <formula>"不適合"</formula>
    </cfRule>
    <cfRule type="cellIs" dxfId="227" priority="284" operator="equal">
      <formula>"準適合"</formula>
    </cfRule>
    <cfRule type="cellIs" dxfId="226" priority="285" operator="equal">
      <formula>"適合"</formula>
    </cfRule>
  </conditionalFormatting>
  <conditionalFormatting sqref="S371:S374">
    <cfRule type="cellIs" dxfId="225" priority="282" operator="equal">
      <formula>"非該当"</formula>
    </cfRule>
  </conditionalFormatting>
  <conditionalFormatting sqref="S390:S392">
    <cfRule type="cellIs" dxfId="224" priority="279" operator="equal">
      <formula>"不適合"</formula>
    </cfRule>
    <cfRule type="cellIs" dxfId="223" priority="280" operator="equal">
      <formula>"準適合"</formula>
    </cfRule>
    <cfRule type="cellIs" dxfId="222" priority="281" operator="equal">
      <formula>"適合"</formula>
    </cfRule>
  </conditionalFormatting>
  <conditionalFormatting sqref="S390:S393">
    <cfRule type="cellIs" dxfId="221" priority="278" operator="equal">
      <formula>"非該当"</formula>
    </cfRule>
  </conditionalFormatting>
  <conditionalFormatting sqref="S345:S347">
    <cfRule type="cellIs" dxfId="220" priority="275" operator="equal">
      <formula>"不適合"</formula>
    </cfRule>
    <cfRule type="cellIs" dxfId="219" priority="276" operator="equal">
      <formula>"準適合"</formula>
    </cfRule>
    <cfRule type="cellIs" dxfId="218" priority="277" operator="equal">
      <formula>"適合"</formula>
    </cfRule>
  </conditionalFormatting>
  <conditionalFormatting sqref="S345:S348">
    <cfRule type="cellIs" dxfId="217" priority="274" operator="equal">
      <formula>"非該当"</formula>
    </cfRule>
  </conditionalFormatting>
  <conditionalFormatting sqref="S291:S293">
    <cfRule type="cellIs" dxfId="216" priority="263" operator="equal">
      <formula>"不適合"</formula>
    </cfRule>
    <cfRule type="cellIs" dxfId="215" priority="264" operator="equal">
      <formula>"準適合"</formula>
    </cfRule>
    <cfRule type="cellIs" dxfId="214" priority="265" operator="equal">
      <formula>"適合"</formula>
    </cfRule>
  </conditionalFormatting>
  <conditionalFormatting sqref="S291:S294">
    <cfRule type="cellIs" dxfId="213" priority="262" operator="equal">
      <formula>"非該当"</formula>
    </cfRule>
  </conditionalFormatting>
  <conditionalFormatting sqref="S276:S278">
    <cfRule type="cellIs" dxfId="212" priority="259" operator="equal">
      <formula>"不適合"</formula>
    </cfRule>
    <cfRule type="cellIs" dxfId="211" priority="260" operator="equal">
      <formula>"準適合"</formula>
    </cfRule>
    <cfRule type="cellIs" dxfId="210" priority="261" operator="equal">
      <formula>"適合"</formula>
    </cfRule>
  </conditionalFormatting>
  <conditionalFormatting sqref="S276:S279">
    <cfRule type="cellIs" dxfId="209" priority="258" operator="equal">
      <formula>"非該当"</formula>
    </cfRule>
  </conditionalFormatting>
  <conditionalFormatting sqref="S265:S267">
    <cfRule type="cellIs" dxfId="208" priority="255" operator="equal">
      <formula>"不適合"</formula>
    </cfRule>
    <cfRule type="cellIs" dxfId="207" priority="256" operator="equal">
      <formula>"準適合"</formula>
    </cfRule>
    <cfRule type="cellIs" dxfId="206" priority="257" operator="equal">
      <formula>"適合"</formula>
    </cfRule>
  </conditionalFormatting>
  <conditionalFormatting sqref="S265:S268">
    <cfRule type="cellIs" dxfId="205" priority="254" operator="equal">
      <formula>"非該当"</formula>
    </cfRule>
  </conditionalFormatting>
  <conditionalFormatting sqref="S222:S224">
    <cfRule type="cellIs" dxfId="204" priority="251" operator="equal">
      <formula>"不適合"</formula>
    </cfRule>
    <cfRule type="cellIs" dxfId="203" priority="252" operator="equal">
      <formula>"準適合"</formula>
    </cfRule>
    <cfRule type="cellIs" dxfId="202" priority="253" operator="equal">
      <formula>"適合"</formula>
    </cfRule>
  </conditionalFormatting>
  <conditionalFormatting sqref="S222:S225">
    <cfRule type="cellIs" dxfId="201" priority="250" operator="equal">
      <formula>"非該当"</formula>
    </cfRule>
  </conditionalFormatting>
  <conditionalFormatting sqref="S190:S192">
    <cfRule type="cellIs" dxfId="200" priority="247" operator="equal">
      <formula>"不適合"</formula>
    </cfRule>
    <cfRule type="cellIs" dxfId="199" priority="248" operator="equal">
      <formula>"準適合"</formula>
    </cfRule>
    <cfRule type="cellIs" dxfId="198" priority="249" operator="equal">
      <formula>"適合"</formula>
    </cfRule>
  </conditionalFormatting>
  <conditionalFormatting sqref="S190:S193">
    <cfRule type="cellIs" dxfId="197" priority="246" operator="equal">
      <formula>"非該当"</formula>
    </cfRule>
  </conditionalFormatting>
  <conditionalFormatting sqref="S158:S160">
    <cfRule type="cellIs" dxfId="196" priority="243" operator="equal">
      <formula>"不適合"</formula>
    </cfRule>
    <cfRule type="cellIs" dxfId="195" priority="244" operator="equal">
      <formula>"準適合"</formula>
    </cfRule>
    <cfRule type="cellIs" dxfId="194" priority="245" operator="equal">
      <formula>"適合"</formula>
    </cfRule>
  </conditionalFormatting>
  <conditionalFormatting sqref="S158:S161">
    <cfRule type="cellIs" dxfId="193" priority="242" operator="equal">
      <formula>"非該当"</formula>
    </cfRule>
  </conditionalFormatting>
  <conditionalFormatting sqref="S127:S129">
    <cfRule type="cellIs" dxfId="192" priority="239" operator="equal">
      <formula>"不適合"</formula>
    </cfRule>
    <cfRule type="cellIs" dxfId="191" priority="240" operator="equal">
      <formula>"準適合"</formula>
    </cfRule>
    <cfRule type="cellIs" dxfId="190" priority="241" operator="equal">
      <formula>"適合"</formula>
    </cfRule>
  </conditionalFormatting>
  <conditionalFormatting sqref="S127:S130">
    <cfRule type="cellIs" dxfId="189" priority="238" operator="equal">
      <formula>"非該当"</formula>
    </cfRule>
  </conditionalFormatting>
  <conditionalFormatting sqref="S114:S116">
    <cfRule type="cellIs" dxfId="188" priority="235" operator="equal">
      <formula>"不適合"</formula>
    </cfRule>
    <cfRule type="cellIs" dxfId="187" priority="236" operator="equal">
      <formula>"準適合"</formula>
    </cfRule>
    <cfRule type="cellIs" dxfId="186" priority="237" operator="equal">
      <formula>"適合"</formula>
    </cfRule>
  </conditionalFormatting>
  <conditionalFormatting sqref="S114:S117">
    <cfRule type="cellIs" dxfId="185" priority="234" operator="equal">
      <formula>"非該当"</formula>
    </cfRule>
  </conditionalFormatting>
  <conditionalFormatting sqref="S93:S95">
    <cfRule type="cellIs" dxfId="184" priority="231" operator="equal">
      <formula>"不適合"</formula>
    </cfRule>
    <cfRule type="cellIs" dxfId="183" priority="232" operator="equal">
      <formula>"準適合"</formula>
    </cfRule>
    <cfRule type="cellIs" dxfId="182" priority="233" operator="equal">
      <formula>"適合"</formula>
    </cfRule>
  </conditionalFormatting>
  <conditionalFormatting sqref="S93:S96">
    <cfRule type="cellIs" dxfId="181" priority="230" operator="equal">
      <formula>"非該当"</formula>
    </cfRule>
  </conditionalFormatting>
  <conditionalFormatting sqref="S86:S88">
    <cfRule type="cellIs" dxfId="180" priority="227" operator="equal">
      <formula>"不適合"</formula>
    </cfRule>
    <cfRule type="cellIs" dxfId="179" priority="228" operator="equal">
      <formula>"準適合"</formula>
    </cfRule>
    <cfRule type="cellIs" dxfId="178" priority="229" operator="equal">
      <formula>"適合"</formula>
    </cfRule>
  </conditionalFormatting>
  <conditionalFormatting sqref="S86:S89">
    <cfRule type="cellIs" dxfId="177" priority="226" operator="equal">
      <formula>"非該当"</formula>
    </cfRule>
  </conditionalFormatting>
  <conditionalFormatting sqref="S110:S113">
    <cfRule type="cellIs" dxfId="176" priority="225" operator="equal">
      <formula>"非該当"</formula>
    </cfRule>
  </conditionalFormatting>
  <conditionalFormatting sqref="S106:S108">
    <cfRule type="cellIs" dxfId="175" priority="222" operator="equal">
      <formula>"不適合"</formula>
    </cfRule>
    <cfRule type="cellIs" dxfId="174" priority="223" operator="equal">
      <formula>"準適合"</formula>
    </cfRule>
    <cfRule type="cellIs" dxfId="173" priority="224" operator="equal">
      <formula>"適合"</formula>
    </cfRule>
  </conditionalFormatting>
  <conditionalFormatting sqref="S106:S109">
    <cfRule type="cellIs" dxfId="172" priority="221" operator="equal">
      <formula>"非該当"</formula>
    </cfRule>
  </conditionalFormatting>
  <conditionalFormatting sqref="S154:S156">
    <cfRule type="cellIs" dxfId="171" priority="218" operator="equal">
      <formula>"不適合"</formula>
    </cfRule>
    <cfRule type="cellIs" dxfId="170" priority="219" operator="equal">
      <formula>"準適合"</formula>
    </cfRule>
    <cfRule type="cellIs" dxfId="169" priority="220" operator="equal">
      <formula>"適合"</formula>
    </cfRule>
  </conditionalFormatting>
  <conditionalFormatting sqref="S154:S157">
    <cfRule type="cellIs" dxfId="168" priority="217" operator="equal">
      <formula>"非該当"</formula>
    </cfRule>
  </conditionalFormatting>
  <conditionalFormatting sqref="S172:S174">
    <cfRule type="cellIs" dxfId="167" priority="214" operator="equal">
      <formula>"不適合"</formula>
    </cfRule>
    <cfRule type="cellIs" dxfId="166" priority="215" operator="equal">
      <formula>"準適合"</formula>
    </cfRule>
    <cfRule type="cellIs" dxfId="165" priority="216" operator="equal">
      <formula>"適合"</formula>
    </cfRule>
  </conditionalFormatting>
  <conditionalFormatting sqref="S172:S175">
    <cfRule type="cellIs" dxfId="164" priority="213" operator="equal">
      <formula>"非該当"</formula>
    </cfRule>
  </conditionalFormatting>
  <conditionalFormatting sqref="S183:S185">
    <cfRule type="cellIs" dxfId="163" priority="210" operator="equal">
      <formula>"不適合"</formula>
    </cfRule>
    <cfRule type="cellIs" dxfId="162" priority="211" operator="equal">
      <formula>"準適合"</formula>
    </cfRule>
    <cfRule type="cellIs" dxfId="161" priority="212" operator="equal">
      <formula>"適合"</formula>
    </cfRule>
  </conditionalFormatting>
  <conditionalFormatting sqref="S183:S186">
    <cfRule type="cellIs" dxfId="160" priority="209" operator="equal">
      <formula>"非該当"</formula>
    </cfRule>
  </conditionalFormatting>
  <conditionalFormatting sqref="S198:S200">
    <cfRule type="cellIs" dxfId="159" priority="206" operator="equal">
      <formula>"不適合"</formula>
    </cfRule>
    <cfRule type="cellIs" dxfId="158" priority="207" operator="equal">
      <formula>"準適合"</formula>
    </cfRule>
    <cfRule type="cellIs" dxfId="157" priority="208" operator="equal">
      <formula>"適合"</formula>
    </cfRule>
  </conditionalFormatting>
  <conditionalFormatting sqref="S198:S201">
    <cfRule type="cellIs" dxfId="156" priority="205" operator="equal">
      <formula>"非該当"</formula>
    </cfRule>
  </conditionalFormatting>
  <conditionalFormatting sqref="S202:S204">
    <cfRule type="cellIs" dxfId="155" priority="202" operator="equal">
      <formula>"不適合"</formula>
    </cfRule>
    <cfRule type="cellIs" dxfId="154" priority="203" operator="equal">
      <formula>"準適合"</formula>
    </cfRule>
    <cfRule type="cellIs" dxfId="153" priority="204" operator="equal">
      <formula>"適合"</formula>
    </cfRule>
  </conditionalFormatting>
  <conditionalFormatting sqref="S202:S205">
    <cfRule type="cellIs" dxfId="152" priority="201" operator="equal">
      <formula>"非該当"</formula>
    </cfRule>
  </conditionalFormatting>
  <conditionalFormatting sqref="S218:S220">
    <cfRule type="cellIs" dxfId="151" priority="198" operator="equal">
      <formula>"不適合"</formula>
    </cfRule>
    <cfRule type="cellIs" dxfId="150" priority="199" operator="equal">
      <formula>"準適合"</formula>
    </cfRule>
    <cfRule type="cellIs" dxfId="149" priority="200" operator="equal">
      <formula>"適合"</formula>
    </cfRule>
  </conditionalFormatting>
  <conditionalFormatting sqref="S218:S221">
    <cfRule type="cellIs" dxfId="148" priority="197" operator="equal">
      <formula>"非該当"</formula>
    </cfRule>
  </conditionalFormatting>
  <conditionalFormatting sqref="S229:S231">
    <cfRule type="cellIs" dxfId="147" priority="194" operator="equal">
      <formula>"不適合"</formula>
    </cfRule>
    <cfRule type="cellIs" dxfId="146" priority="195" operator="equal">
      <formula>"準適合"</formula>
    </cfRule>
    <cfRule type="cellIs" dxfId="145" priority="196" operator="equal">
      <formula>"適合"</formula>
    </cfRule>
  </conditionalFormatting>
  <conditionalFormatting sqref="S229:S232">
    <cfRule type="cellIs" dxfId="144" priority="193" operator="equal">
      <formula>"非該当"</formula>
    </cfRule>
  </conditionalFormatting>
  <conditionalFormatting sqref="S233:S235">
    <cfRule type="cellIs" dxfId="143" priority="190" operator="equal">
      <formula>"不適合"</formula>
    </cfRule>
    <cfRule type="cellIs" dxfId="142" priority="191" operator="equal">
      <formula>"準適合"</formula>
    </cfRule>
    <cfRule type="cellIs" dxfId="141" priority="192" operator="equal">
      <formula>"適合"</formula>
    </cfRule>
  </conditionalFormatting>
  <conditionalFormatting sqref="S233:S236">
    <cfRule type="cellIs" dxfId="140" priority="189" operator="equal">
      <formula>"非該当"</formula>
    </cfRule>
  </conditionalFormatting>
  <conditionalFormatting sqref="S206:S208">
    <cfRule type="cellIs" dxfId="139" priority="186" operator="equal">
      <formula>"不適合"</formula>
    </cfRule>
    <cfRule type="cellIs" dxfId="138" priority="187" operator="equal">
      <formula>"準適合"</formula>
    </cfRule>
    <cfRule type="cellIs" dxfId="137" priority="188" operator="equal">
      <formula>"適合"</formula>
    </cfRule>
  </conditionalFormatting>
  <conditionalFormatting sqref="S206:S209">
    <cfRule type="cellIs" dxfId="136" priority="185" operator="equal">
      <formula>"非該当"</formula>
    </cfRule>
  </conditionalFormatting>
  <conditionalFormatting sqref="S210:S212">
    <cfRule type="cellIs" dxfId="135" priority="182" operator="equal">
      <formula>"不適合"</formula>
    </cfRule>
    <cfRule type="cellIs" dxfId="134" priority="183" operator="equal">
      <formula>"準適合"</formula>
    </cfRule>
    <cfRule type="cellIs" dxfId="133" priority="184" operator="equal">
      <formula>"適合"</formula>
    </cfRule>
  </conditionalFormatting>
  <conditionalFormatting sqref="S210:S213">
    <cfRule type="cellIs" dxfId="132" priority="181" operator="equal">
      <formula>"非該当"</formula>
    </cfRule>
  </conditionalFormatting>
  <conditionalFormatting sqref="S214:S216">
    <cfRule type="cellIs" dxfId="131" priority="178" operator="equal">
      <formula>"不適合"</formula>
    </cfRule>
    <cfRule type="cellIs" dxfId="130" priority="179" operator="equal">
      <formula>"準適合"</formula>
    </cfRule>
    <cfRule type="cellIs" dxfId="129" priority="180" operator="equal">
      <formula>"適合"</formula>
    </cfRule>
  </conditionalFormatting>
  <conditionalFormatting sqref="S214:S217">
    <cfRule type="cellIs" dxfId="128" priority="177" operator="equal">
      <formula>"非該当"</formula>
    </cfRule>
  </conditionalFormatting>
  <conditionalFormatting sqref="S237:S239">
    <cfRule type="cellIs" dxfId="127" priority="174" operator="equal">
      <formula>"不適合"</formula>
    </cfRule>
    <cfRule type="cellIs" dxfId="126" priority="175" operator="equal">
      <formula>"準適合"</formula>
    </cfRule>
    <cfRule type="cellIs" dxfId="125" priority="176" operator="equal">
      <formula>"適合"</formula>
    </cfRule>
  </conditionalFormatting>
  <conditionalFormatting sqref="S237:S240">
    <cfRule type="cellIs" dxfId="124" priority="173" operator="equal">
      <formula>"非該当"</formula>
    </cfRule>
  </conditionalFormatting>
  <conditionalFormatting sqref="S241:S243">
    <cfRule type="cellIs" dxfId="123" priority="170" operator="equal">
      <formula>"不適合"</formula>
    </cfRule>
    <cfRule type="cellIs" dxfId="122" priority="171" operator="equal">
      <formula>"準適合"</formula>
    </cfRule>
    <cfRule type="cellIs" dxfId="121" priority="172" operator="equal">
      <formula>"適合"</formula>
    </cfRule>
  </conditionalFormatting>
  <conditionalFormatting sqref="S241:S244">
    <cfRule type="cellIs" dxfId="120" priority="169" operator="equal">
      <formula>"非該当"</formula>
    </cfRule>
  </conditionalFormatting>
  <conditionalFormatting sqref="S249:S251">
    <cfRule type="cellIs" dxfId="119" priority="166" operator="equal">
      <formula>"不適合"</formula>
    </cfRule>
    <cfRule type="cellIs" dxfId="118" priority="167" operator="equal">
      <formula>"準適合"</formula>
    </cfRule>
    <cfRule type="cellIs" dxfId="117" priority="168" operator="equal">
      <formula>"適合"</formula>
    </cfRule>
  </conditionalFormatting>
  <conditionalFormatting sqref="S249:S252">
    <cfRule type="cellIs" dxfId="116" priority="165" operator="equal">
      <formula>"非該当"</formula>
    </cfRule>
  </conditionalFormatting>
  <conditionalFormatting sqref="S253:S255">
    <cfRule type="cellIs" dxfId="115" priority="162" operator="equal">
      <formula>"不適合"</formula>
    </cfRule>
    <cfRule type="cellIs" dxfId="114" priority="163" operator="equal">
      <formula>"準適合"</formula>
    </cfRule>
    <cfRule type="cellIs" dxfId="113" priority="164" operator="equal">
      <formula>"適合"</formula>
    </cfRule>
  </conditionalFormatting>
  <conditionalFormatting sqref="S253:S256">
    <cfRule type="cellIs" dxfId="112" priority="161" operator="equal">
      <formula>"非該当"</formula>
    </cfRule>
  </conditionalFormatting>
  <conditionalFormatting sqref="S257:S259">
    <cfRule type="cellIs" dxfId="111" priority="158" operator="equal">
      <formula>"不適合"</formula>
    </cfRule>
    <cfRule type="cellIs" dxfId="110" priority="159" operator="equal">
      <formula>"準適合"</formula>
    </cfRule>
    <cfRule type="cellIs" dxfId="109" priority="160" operator="equal">
      <formula>"適合"</formula>
    </cfRule>
  </conditionalFormatting>
  <conditionalFormatting sqref="S257:S260">
    <cfRule type="cellIs" dxfId="108" priority="157" operator="equal">
      <formula>"非該当"</formula>
    </cfRule>
  </conditionalFormatting>
  <conditionalFormatting sqref="S261:S263">
    <cfRule type="cellIs" dxfId="107" priority="154" operator="equal">
      <formula>"不適合"</formula>
    </cfRule>
    <cfRule type="cellIs" dxfId="106" priority="155" operator="equal">
      <formula>"準適合"</formula>
    </cfRule>
    <cfRule type="cellIs" dxfId="105" priority="156" operator="equal">
      <formula>"適合"</formula>
    </cfRule>
  </conditionalFormatting>
  <conditionalFormatting sqref="S261:S264">
    <cfRule type="cellIs" dxfId="104" priority="153" operator="equal">
      <formula>"非該当"</formula>
    </cfRule>
  </conditionalFormatting>
  <conditionalFormatting sqref="S272:S274">
    <cfRule type="cellIs" dxfId="103" priority="150" operator="equal">
      <formula>"不適合"</formula>
    </cfRule>
    <cfRule type="cellIs" dxfId="102" priority="151" operator="equal">
      <formula>"準適合"</formula>
    </cfRule>
    <cfRule type="cellIs" dxfId="101" priority="152" operator="equal">
      <formula>"適合"</formula>
    </cfRule>
  </conditionalFormatting>
  <conditionalFormatting sqref="S272:S275">
    <cfRule type="cellIs" dxfId="100" priority="149" operator="equal">
      <formula>"非該当"</formula>
    </cfRule>
  </conditionalFormatting>
  <conditionalFormatting sqref="S283:S285">
    <cfRule type="cellIs" dxfId="99" priority="146" operator="equal">
      <formula>"不適合"</formula>
    </cfRule>
    <cfRule type="cellIs" dxfId="98" priority="147" operator="equal">
      <formula>"準適合"</formula>
    </cfRule>
    <cfRule type="cellIs" dxfId="97" priority="148" operator="equal">
      <formula>"適合"</formula>
    </cfRule>
  </conditionalFormatting>
  <conditionalFormatting sqref="S283:S286">
    <cfRule type="cellIs" dxfId="96" priority="145" operator="equal">
      <formula>"非該当"</formula>
    </cfRule>
  </conditionalFormatting>
  <conditionalFormatting sqref="S287:S289">
    <cfRule type="cellIs" dxfId="95" priority="142" operator="equal">
      <formula>"不適合"</formula>
    </cfRule>
    <cfRule type="cellIs" dxfId="94" priority="143" operator="equal">
      <formula>"準適合"</formula>
    </cfRule>
    <cfRule type="cellIs" dxfId="93" priority="144" operator="equal">
      <formula>"適合"</formula>
    </cfRule>
  </conditionalFormatting>
  <conditionalFormatting sqref="S287:S290">
    <cfRule type="cellIs" dxfId="92" priority="141" operator="equal">
      <formula>"非該当"</formula>
    </cfRule>
  </conditionalFormatting>
  <conditionalFormatting sqref="S318:S320">
    <cfRule type="cellIs" dxfId="91" priority="130" operator="equal">
      <formula>"不適合"</formula>
    </cfRule>
    <cfRule type="cellIs" dxfId="90" priority="131" operator="equal">
      <formula>"準適合"</formula>
    </cfRule>
    <cfRule type="cellIs" dxfId="89" priority="132" operator="equal">
      <formula>"適合"</formula>
    </cfRule>
  </conditionalFormatting>
  <conditionalFormatting sqref="S318:S321">
    <cfRule type="cellIs" dxfId="88" priority="129" operator="equal">
      <formula>"非該当"</formula>
    </cfRule>
  </conditionalFormatting>
  <conditionalFormatting sqref="S352:S354">
    <cfRule type="cellIs" dxfId="87" priority="114" operator="equal">
      <formula>"不適合"</formula>
    </cfRule>
    <cfRule type="cellIs" dxfId="86" priority="115" operator="equal">
      <formula>"準適合"</formula>
    </cfRule>
    <cfRule type="cellIs" dxfId="85" priority="116" operator="equal">
      <formula>"適合"</formula>
    </cfRule>
  </conditionalFormatting>
  <conditionalFormatting sqref="S352:S355">
    <cfRule type="cellIs" dxfId="84" priority="113" operator="equal">
      <formula>"非該当"</formula>
    </cfRule>
  </conditionalFormatting>
  <conditionalFormatting sqref="S356:S358">
    <cfRule type="cellIs" dxfId="83" priority="110" operator="equal">
      <formula>"不適合"</formula>
    </cfRule>
    <cfRule type="cellIs" dxfId="82" priority="111" operator="equal">
      <formula>"準適合"</formula>
    </cfRule>
    <cfRule type="cellIs" dxfId="81" priority="112" operator="equal">
      <formula>"適合"</formula>
    </cfRule>
  </conditionalFormatting>
  <conditionalFormatting sqref="S356:S359">
    <cfRule type="cellIs" dxfId="80" priority="109" operator="equal">
      <formula>"非該当"</formula>
    </cfRule>
  </conditionalFormatting>
  <conditionalFormatting sqref="S360:S362">
    <cfRule type="cellIs" dxfId="79" priority="106" operator="equal">
      <formula>"不適合"</formula>
    </cfRule>
    <cfRule type="cellIs" dxfId="78" priority="107" operator="equal">
      <formula>"準適合"</formula>
    </cfRule>
    <cfRule type="cellIs" dxfId="77" priority="108" operator="equal">
      <formula>"適合"</formula>
    </cfRule>
  </conditionalFormatting>
  <conditionalFormatting sqref="S360:S363">
    <cfRule type="cellIs" dxfId="76" priority="105" operator="equal">
      <formula>"非該当"</formula>
    </cfRule>
  </conditionalFormatting>
  <conditionalFormatting sqref="S378:S380">
    <cfRule type="cellIs" dxfId="75" priority="102" operator="equal">
      <formula>"不適合"</formula>
    </cfRule>
    <cfRule type="cellIs" dxfId="74" priority="103" operator="equal">
      <formula>"準適合"</formula>
    </cfRule>
    <cfRule type="cellIs" dxfId="73" priority="104" operator="equal">
      <formula>"適合"</formula>
    </cfRule>
  </conditionalFormatting>
  <conditionalFormatting sqref="S378:S381">
    <cfRule type="cellIs" dxfId="72" priority="101" operator="equal">
      <formula>"非該当"</formula>
    </cfRule>
  </conditionalFormatting>
  <conditionalFormatting sqref="S382:S384">
    <cfRule type="cellIs" dxfId="71" priority="98" operator="equal">
      <formula>"不適合"</formula>
    </cfRule>
    <cfRule type="cellIs" dxfId="70" priority="99" operator="equal">
      <formula>"準適合"</formula>
    </cfRule>
    <cfRule type="cellIs" dxfId="69" priority="100" operator="equal">
      <formula>"適合"</formula>
    </cfRule>
  </conditionalFormatting>
  <conditionalFormatting sqref="S382:S385">
    <cfRule type="cellIs" dxfId="68" priority="97" operator="equal">
      <formula>"非該当"</formula>
    </cfRule>
  </conditionalFormatting>
  <conditionalFormatting sqref="S386:S388">
    <cfRule type="cellIs" dxfId="67" priority="94" operator="equal">
      <formula>"不適合"</formula>
    </cfRule>
    <cfRule type="cellIs" dxfId="66" priority="95" operator="equal">
      <formula>"準適合"</formula>
    </cfRule>
    <cfRule type="cellIs" dxfId="65" priority="96" operator="equal">
      <formula>"適合"</formula>
    </cfRule>
  </conditionalFormatting>
  <conditionalFormatting sqref="S386:S389">
    <cfRule type="cellIs" dxfId="64" priority="93" operator="equal">
      <formula>"非該当"</formula>
    </cfRule>
  </conditionalFormatting>
  <conditionalFormatting sqref="S397:S399">
    <cfRule type="cellIs" dxfId="63" priority="90" operator="equal">
      <formula>"不適合"</formula>
    </cfRule>
    <cfRule type="cellIs" dxfId="62" priority="91" operator="equal">
      <formula>"準適合"</formula>
    </cfRule>
    <cfRule type="cellIs" dxfId="61" priority="92" operator="equal">
      <formula>"適合"</formula>
    </cfRule>
  </conditionalFormatting>
  <conditionalFormatting sqref="S397:S400">
    <cfRule type="cellIs" dxfId="60" priority="89" operator="equal">
      <formula>"非該当"</formula>
    </cfRule>
  </conditionalFormatting>
  <conditionalFormatting sqref="S401:S403">
    <cfRule type="cellIs" dxfId="59" priority="86" operator="equal">
      <formula>"不適合"</formula>
    </cfRule>
    <cfRule type="cellIs" dxfId="58" priority="87" operator="equal">
      <formula>"準適合"</formula>
    </cfRule>
    <cfRule type="cellIs" dxfId="57" priority="88" operator="equal">
      <formula>"適合"</formula>
    </cfRule>
  </conditionalFormatting>
  <conditionalFormatting sqref="S401:S404">
    <cfRule type="cellIs" dxfId="56" priority="85" operator="equal">
      <formula>"非該当"</formula>
    </cfRule>
  </conditionalFormatting>
  <conditionalFormatting sqref="S405:S407">
    <cfRule type="cellIs" dxfId="55" priority="82" operator="equal">
      <formula>"不適合"</formula>
    </cfRule>
    <cfRule type="cellIs" dxfId="54" priority="83" operator="equal">
      <formula>"準適合"</formula>
    </cfRule>
    <cfRule type="cellIs" dxfId="53" priority="84" operator="equal">
      <formula>"適合"</formula>
    </cfRule>
  </conditionalFormatting>
  <conditionalFormatting sqref="S405:S408">
    <cfRule type="cellIs" dxfId="52" priority="81" operator="equal">
      <formula>"非該当"</formula>
    </cfRule>
  </conditionalFormatting>
  <conditionalFormatting sqref="S409:S411">
    <cfRule type="cellIs" dxfId="51" priority="78" operator="equal">
      <formula>"不適合"</formula>
    </cfRule>
    <cfRule type="cellIs" dxfId="50" priority="79" operator="equal">
      <formula>"準適合"</formula>
    </cfRule>
    <cfRule type="cellIs" dxfId="49" priority="80" operator="equal">
      <formula>"適合"</formula>
    </cfRule>
  </conditionalFormatting>
  <conditionalFormatting sqref="S409:S412">
    <cfRule type="cellIs" dxfId="48" priority="77" operator="equal">
      <formula>"非該当"</formula>
    </cfRule>
  </conditionalFormatting>
  <conditionalFormatting sqref="S322:S324">
    <cfRule type="cellIs" dxfId="47" priority="75" operator="equal">
      <formula>"無"</formula>
    </cfRule>
    <cfRule type="cellIs" dxfId="46" priority="76" operator="equal">
      <formula>"有"</formula>
    </cfRule>
  </conditionalFormatting>
  <conditionalFormatting sqref="S299:S301">
    <cfRule type="cellIs" dxfId="45" priority="73" operator="equal">
      <formula>"無"</formula>
    </cfRule>
    <cfRule type="cellIs" dxfId="44" priority="74" operator="equal">
      <formula>"有"</formula>
    </cfRule>
  </conditionalFormatting>
  <conditionalFormatting sqref="S176:S178">
    <cfRule type="cellIs" dxfId="43" priority="70" operator="equal">
      <formula>"不適合"</formula>
    </cfRule>
    <cfRule type="cellIs" dxfId="42" priority="71" operator="equal">
      <formula>"準適合"</formula>
    </cfRule>
    <cfRule type="cellIs" dxfId="41" priority="72" operator="equal">
      <formula>"適合"</formula>
    </cfRule>
  </conditionalFormatting>
  <conditionalFormatting sqref="S176:S179">
    <cfRule type="cellIs" dxfId="40" priority="69" operator="equal">
      <formula>"非該当"</formula>
    </cfRule>
  </conditionalFormatting>
  <conditionalFormatting sqref="S245:S247">
    <cfRule type="cellIs" dxfId="39" priority="66" operator="equal">
      <formula>"不適合"</formula>
    </cfRule>
    <cfRule type="cellIs" dxfId="38" priority="67" operator="equal">
      <formula>"準適合"</formula>
    </cfRule>
    <cfRule type="cellIs" dxfId="37" priority="68" operator="equal">
      <formula>"適合"</formula>
    </cfRule>
  </conditionalFormatting>
  <conditionalFormatting sqref="S245:S248">
    <cfRule type="cellIs" dxfId="36" priority="65" operator="equal">
      <formula>"非該当"</formula>
    </cfRule>
  </conditionalFormatting>
  <conditionalFormatting sqref="S303:S305">
    <cfRule type="cellIs" dxfId="35" priority="62" operator="equal">
      <formula>"不適合"</formula>
    </cfRule>
    <cfRule type="cellIs" dxfId="34" priority="63" operator="equal">
      <formula>"準適合"</formula>
    </cfRule>
    <cfRule type="cellIs" dxfId="33" priority="64" operator="equal">
      <formula>"適合"</formula>
    </cfRule>
  </conditionalFormatting>
  <conditionalFormatting sqref="S303:S306">
    <cfRule type="cellIs" dxfId="32" priority="61" operator="equal">
      <formula>"非該当"</formula>
    </cfRule>
  </conditionalFormatting>
  <conditionalFormatting sqref="K303:L305">
    <cfRule type="cellIs" dxfId="31" priority="58" operator="equal">
      <formula>"不適合"</formula>
    </cfRule>
    <cfRule type="cellIs" dxfId="30" priority="59" operator="equal">
      <formula>"準適合"</formula>
    </cfRule>
    <cfRule type="cellIs" dxfId="29" priority="60" operator="equal">
      <formula>"適合"</formula>
    </cfRule>
  </conditionalFormatting>
  <conditionalFormatting sqref="K303:L306">
    <cfRule type="cellIs" dxfId="28" priority="57" operator="equal">
      <formula>"非該当"</formula>
    </cfRule>
  </conditionalFormatting>
  <conditionalFormatting sqref="S326:S328">
    <cfRule type="cellIs" dxfId="27" priority="30" operator="equal">
      <formula>"不適合"</formula>
    </cfRule>
    <cfRule type="cellIs" dxfId="26" priority="31" operator="equal">
      <formula>"準適合"</formula>
    </cfRule>
    <cfRule type="cellIs" dxfId="25" priority="32" operator="equal">
      <formula>"適合"</formula>
    </cfRule>
  </conditionalFormatting>
  <conditionalFormatting sqref="S326:S329">
    <cfRule type="cellIs" dxfId="24" priority="29" operator="equal">
      <formula>"非該当"</formula>
    </cfRule>
  </conditionalFormatting>
  <conditionalFormatting sqref="K307:L309">
    <cfRule type="cellIs" dxfId="23" priority="22" operator="equal">
      <formula>"不適合"</formula>
    </cfRule>
    <cfRule type="cellIs" dxfId="22" priority="23" operator="equal">
      <formula>"準適合"</formula>
    </cfRule>
    <cfRule type="cellIs" dxfId="21" priority="24" operator="equal">
      <formula>"適合"</formula>
    </cfRule>
  </conditionalFormatting>
  <conditionalFormatting sqref="K307:L310">
    <cfRule type="cellIs" dxfId="20" priority="21" operator="equal">
      <formula>"非該当"</formula>
    </cfRule>
  </conditionalFormatting>
  <conditionalFormatting sqref="K311:L313">
    <cfRule type="cellIs" dxfId="19" priority="18" operator="equal">
      <formula>"不適合"</formula>
    </cfRule>
    <cfRule type="cellIs" dxfId="18" priority="19" operator="equal">
      <formula>"準適合"</formula>
    </cfRule>
    <cfRule type="cellIs" dxfId="17" priority="20" operator="equal">
      <formula>"適合"</formula>
    </cfRule>
  </conditionalFormatting>
  <conditionalFormatting sqref="K311:L314">
    <cfRule type="cellIs" dxfId="16" priority="17" operator="equal">
      <formula>"非該当"</formula>
    </cfRule>
  </conditionalFormatting>
  <conditionalFormatting sqref="K326:L328">
    <cfRule type="cellIs" dxfId="15" priority="14" operator="equal">
      <formula>"不適合"</formula>
    </cfRule>
    <cfRule type="cellIs" dxfId="14" priority="15" operator="equal">
      <formula>"準適合"</formula>
    </cfRule>
    <cfRule type="cellIs" dxfId="13" priority="16" operator="equal">
      <formula>"適合"</formula>
    </cfRule>
  </conditionalFormatting>
  <conditionalFormatting sqref="K326:L329">
    <cfRule type="cellIs" dxfId="12" priority="13" operator="equal">
      <formula>"非該当"</formula>
    </cfRule>
  </conditionalFormatting>
  <conditionalFormatting sqref="K330:L332 K334:L336 K338:L340">
    <cfRule type="cellIs" dxfId="11" priority="10" operator="equal">
      <formula>"不適合"</formula>
    </cfRule>
    <cfRule type="cellIs" dxfId="10" priority="11" operator="equal">
      <formula>"準適合"</formula>
    </cfRule>
    <cfRule type="cellIs" dxfId="9" priority="12" operator="equal">
      <formula>"適合"</formula>
    </cfRule>
  </conditionalFormatting>
  <conditionalFormatting sqref="K330:L341">
    <cfRule type="cellIs" dxfId="8" priority="9" operator="equal">
      <formula>"非該当"</formula>
    </cfRule>
  </conditionalFormatting>
  <conditionalFormatting sqref="S307:S309 S311:S313">
    <cfRule type="cellIs" dxfId="7" priority="6" operator="equal">
      <formula>"不適合"</formula>
    </cfRule>
    <cfRule type="cellIs" dxfId="6" priority="7" operator="equal">
      <formula>"準適合"</formula>
    </cfRule>
    <cfRule type="cellIs" dxfId="5" priority="8" operator="equal">
      <formula>"適合"</formula>
    </cfRule>
  </conditionalFormatting>
  <conditionalFormatting sqref="S307:S314">
    <cfRule type="cellIs" dxfId="4" priority="5" operator="equal">
      <formula>"非該当"</formula>
    </cfRule>
  </conditionalFormatting>
  <conditionalFormatting sqref="S330:S332 S334:S336 S338:S340">
    <cfRule type="cellIs" dxfId="3" priority="2" operator="equal">
      <formula>"不適合"</formula>
    </cfRule>
    <cfRule type="cellIs" dxfId="2" priority="3" operator="equal">
      <formula>"準適合"</formula>
    </cfRule>
    <cfRule type="cellIs" dxfId="1" priority="4" operator="equal">
      <formula>"適合"</formula>
    </cfRule>
  </conditionalFormatting>
  <conditionalFormatting sqref="S330:S341">
    <cfRule type="cellIs" dxfId="0" priority="1" operator="equal">
      <formula>"非該当"</formula>
    </cfRule>
  </conditionalFormatting>
  <dataValidations count="9">
    <dataValidation type="list" allowBlank="1" showInputMessage="1" showErrorMessage="1" sqref="H371:H374 H378:H393 H401:H403 H86:H89 H93:H96 H154:H161 H69:H71 H106:H117 H127:H130 H318:H341 H409:H411 H397:H399 H405:H407 H172:H179 H183:H186 H190:H193 H198:H225 H229:H268 H272:H279 H283:H294 H299:H314 H345:H348 H352:H367">
      <formula1>$I$417:$I$418</formula1>
    </dataValidation>
    <dataValidation type="list" allowBlank="1" showInputMessage="1" showErrorMessage="1" sqref="K249:L251 K253:L255 K257:L259 K261:L263 K287:L289 K272:L274 K318:L320 S190:S193 S183:S186 S172:S179 K352:L354 K356:L358 K360:L362 K378:L380 K382:L384 K386:L388 K397:L399 K401:L403 K390:L392 S154:S161 K405:L407 K345:L347 K371:L373 K93:L95 K409:L412 K158:L160 K127:L129 K176:L178 K183:L185 K190:L192 K222:L224 K69:L71 S106:S117 K276:L278 K86:L88 K364:L366 K291:L293 S397:S412 S198:S225 K265:L267 K283:L285 K106:L108 K114:L116 K110:L112 K154:L156 K172:L174 K198:L200 K202:L204 K206:L208 K210:L212 K214:L216 K218:L220 K229:L231 K233:L235 K237:L239 K241:L243 K245:L247 S229:S268 S318:S321 S69:S71 S93:S96 S86:S89 S378:S393 S371:S374 S272:S279 S352:S367 S345:S348 S127:S130 S283:S294">
      <formula1>$L$417:$L$421</formula1>
    </dataValidation>
    <dataValidation type="list" allowBlank="1" showInputMessage="1" showErrorMessage="1" sqref="K299:L302 K322:L325 S322:S325 S299:S302">
      <formula1>$J$417:$J$419</formula1>
    </dataValidation>
    <dataValidation type="list" allowBlank="1" showDropDown="1" showInputMessage="1" showErrorMessage="1" sqref="H59:H60 H64:H65 H75:H76 H81:H82 H101:H102 H122:H123 H134:H135 H139:H140 H144:H145 H149:H150 H166:H167">
      <formula1>$I$417:$I$418</formula1>
    </dataValidation>
    <dataValidation allowBlank="1" showDropDown="1" showInputMessage="1" showErrorMessage="1" sqref="H61"/>
    <dataValidation type="date" imeMode="off" operator="greaterThanOrEqual" allowBlank="1" showInputMessage="1" showErrorMessage="1" promptTitle="自己評価実施年月日" prompt="YYYY/MM/DD (半角）で_x000a_入力してください_x000a_表示は、_x000a_YYYY年 MM月 DD日_x000a_となります" sqref="G11:I11">
      <formula1>36526</formula1>
    </dataValidation>
    <dataValidation type="date" imeMode="off" operator="greaterThan" allowBlank="1" showInputMessage="1" showErrorMessage="1" promptTitle="評価結果確認年月日" prompt="YYYY/MM/DD (半角）で_x000a_入力してください_x000a_表示は、_x000a_YYYY年 MM月 DD日_x000a_となります" sqref="G18:I18">
      <formula1>36526</formula1>
    </dataValidation>
    <dataValidation type="list" allowBlank="1" showInputMessage="1" showErrorMessage="1" sqref="K303:L314 S303:S314">
      <formula1>IF(K$299=$J$418,$L$420,$L$417:$L$421)</formula1>
    </dataValidation>
    <dataValidation type="list" allowBlank="1" showInputMessage="1" showErrorMessage="1" sqref="K326:L341 S326:S341">
      <formula1>IF(K$322=$J$418,$L$420,$L$417:$L$421)</formula1>
    </dataValidation>
  </dataValidations>
  <printOptions horizontalCentered="1"/>
  <pageMargins left="0.39370078740157483" right="0.39370078740157483" top="0.59055118110236227" bottom="0.59055118110236227" header="0.39370078740157483" footer="0.39370078740157483"/>
  <pageSetup paperSize="8" scale="40" fitToHeight="0" orientation="portrait" horizontalDpi="4294967293" verticalDpi="4294967293" r:id="rId1"/>
  <headerFooter alignWithMargins="0">
    <oddHeader>&amp;R&amp;"Meiryo UI,標準"&amp;12&amp;U製品含有化学物質（ＣｉＰ）管理ガイドライン（第4.0版）附属書チェックシート（第4.01版）</oddHeader>
    <oddFooter>&amp;C&amp;14チェックシート&amp;R&amp;"Arial,太字"&amp;16[&amp;P/&amp;N]</oddFooter>
  </headerFooter>
  <rowBreaks count="1" manualBreakCount="1">
    <brk id="8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E90"/>
  <sheetViews>
    <sheetView showGridLines="0" topLeftCell="A34" zoomScale="80" zoomScaleNormal="80" zoomScaleSheetLayoutView="70" zoomScalePageLayoutView="80" workbookViewId="0">
      <selection activeCell="B40" sqref="B40:D48"/>
    </sheetView>
  </sheetViews>
  <sheetFormatPr defaultColWidth="8.875" defaultRowHeight="16.5" x14ac:dyDescent="0.25"/>
  <cols>
    <col min="1" max="1" width="1.5" style="136" customWidth="1"/>
    <col min="2" max="2" width="5.5" style="304" customWidth="1"/>
    <col min="3" max="3" width="113" style="304" customWidth="1"/>
    <col min="4" max="4" width="8.75" style="305" customWidth="1"/>
    <col min="5" max="5" width="1.75" style="305" customWidth="1"/>
    <col min="6" max="16384" width="8.875" style="136"/>
  </cols>
  <sheetData>
    <row r="1" spans="2:5" ht="17.25" thickBot="1" x14ac:dyDescent="0.3"/>
    <row r="2" spans="2:5" s="308" customFormat="1" ht="34.15" customHeight="1" thickBot="1" x14ac:dyDescent="0.2">
      <c r="B2" s="306"/>
      <c r="C2" s="307" t="s">
        <v>469</v>
      </c>
      <c r="D2" s="305"/>
      <c r="E2" s="305"/>
    </row>
    <row r="3" spans="2:5" s="308" customFormat="1" ht="15" customHeight="1" x14ac:dyDescent="0.15">
      <c r="B3" s="306"/>
      <c r="D3" s="305"/>
      <c r="E3" s="305"/>
    </row>
    <row r="4" spans="2:5" ht="15.75" x14ac:dyDescent="0.25">
      <c r="B4" s="974" t="s">
        <v>397</v>
      </c>
      <c r="C4" s="975"/>
      <c r="D4" s="976"/>
      <c r="E4" s="304"/>
    </row>
    <row r="5" spans="2:5" ht="15.75" x14ac:dyDescent="0.25">
      <c r="B5" s="977"/>
      <c r="C5" s="978"/>
      <c r="D5" s="979"/>
      <c r="E5" s="304"/>
    </row>
    <row r="6" spans="2:5" ht="15.75" x14ac:dyDescent="0.25">
      <c r="B6" s="977"/>
      <c r="C6" s="978"/>
      <c r="D6" s="979"/>
      <c r="E6" s="304"/>
    </row>
    <row r="7" spans="2:5" ht="15.75" x14ac:dyDescent="0.25">
      <c r="B7" s="980"/>
      <c r="C7" s="981"/>
      <c r="D7" s="982"/>
      <c r="E7" s="304"/>
    </row>
    <row r="8" spans="2:5" ht="17.25" thickBot="1" x14ac:dyDescent="0.3">
      <c r="D8" s="309"/>
      <c r="E8" s="309"/>
    </row>
    <row r="9" spans="2:5" s="308" customFormat="1" ht="22.15" customHeight="1" thickBot="1" x14ac:dyDescent="0.2">
      <c r="B9" s="984" t="s">
        <v>398</v>
      </c>
      <c r="C9" s="985"/>
      <c r="D9" s="966"/>
      <c r="E9" s="310"/>
    </row>
    <row r="10" spans="2:5" s="308" customFormat="1" ht="22.15" customHeight="1" thickBot="1" x14ac:dyDescent="0.2">
      <c r="B10" s="311">
        <v>1</v>
      </c>
      <c r="C10" s="965" t="s">
        <v>399</v>
      </c>
      <c r="D10" s="966"/>
      <c r="E10" s="310"/>
    </row>
    <row r="11" spans="2:5" s="308" customFormat="1" ht="22.15" customHeight="1" x14ac:dyDescent="0.15">
      <c r="B11" s="312"/>
      <c r="C11" s="967" t="s">
        <v>400</v>
      </c>
      <c r="D11" s="968"/>
      <c r="E11" s="313"/>
    </row>
    <row r="12" spans="2:5" s="308" customFormat="1" ht="22.15" customHeight="1" thickBot="1" x14ac:dyDescent="0.2">
      <c r="B12" s="312"/>
      <c r="C12" s="983" t="s">
        <v>401</v>
      </c>
      <c r="D12" s="970"/>
      <c r="E12" s="313"/>
    </row>
    <row r="13" spans="2:5" s="308" customFormat="1" ht="22.15" customHeight="1" thickBot="1" x14ac:dyDescent="0.2">
      <c r="B13" s="311">
        <v>2</v>
      </c>
      <c r="C13" s="965" t="s">
        <v>402</v>
      </c>
      <c r="D13" s="966"/>
      <c r="E13" s="310"/>
    </row>
    <row r="14" spans="2:5" s="308" customFormat="1" ht="22.15" customHeight="1" x14ac:dyDescent="0.15">
      <c r="B14" s="312"/>
      <c r="C14" s="986" t="s">
        <v>403</v>
      </c>
      <c r="D14" s="987"/>
      <c r="E14" s="313"/>
    </row>
    <row r="15" spans="2:5" s="308" customFormat="1" ht="22.15" customHeight="1" thickBot="1" x14ac:dyDescent="0.2">
      <c r="B15" s="312"/>
      <c r="C15" s="988" t="s">
        <v>343</v>
      </c>
      <c r="D15" s="989"/>
      <c r="E15" s="313"/>
    </row>
    <row r="16" spans="2:5" s="308" customFormat="1" ht="22.15" customHeight="1" thickBot="1" x14ac:dyDescent="0.2">
      <c r="B16" s="311">
        <v>3</v>
      </c>
      <c r="C16" s="965" t="s">
        <v>404</v>
      </c>
      <c r="D16" s="966"/>
      <c r="E16" s="310"/>
    </row>
    <row r="17" spans="2:5" s="308" customFormat="1" ht="22.15" customHeight="1" x14ac:dyDescent="0.15">
      <c r="B17" s="312"/>
      <c r="C17" s="990" t="s">
        <v>405</v>
      </c>
      <c r="D17" s="968"/>
      <c r="E17" s="313"/>
    </row>
    <row r="18" spans="2:5" s="308" customFormat="1" ht="22.15" customHeight="1" thickBot="1" x14ac:dyDescent="0.2">
      <c r="B18" s="312"/>
      <c r="C18" s="983" t="s">
        <v>472</v>
      </c>
      <c r="D18" s="970"/>
      <c r="E18" s="313"/>
    </row>
    <row r="19" spans="2:5" s="308" customFormat="1" ht="22.15" customHeight="1" thickBot="1" x14ac:dyDescent="0.2">
      <c r="B19" s="311">
        <v>4</v>
      </c>
      <c r="C19" s="965" t="s">
        <v>406</v>
      </c>
      <c r="D19" s="966"/>
      <c r="E19" s="310"/>
    </row>
    <row r="20" spans="2:5" s="308" customFormat="1" ht="22.15" customHeight="1" x14ac:dyDescent="0.15">
      <c r="B20" s="312"/>
      <c r="C20" s="967" t="s">
        <v>407</v>
      </c>
      <c r="D20" s="968"/>
      <c r="E20" s="313"/>
    </row>
    <row r="21" spans="2:5" s="308" customFormat="1" ht="22.15" customHeight="1" thickBot="1" x14ac:dyDescent="0.2">
      <c r="B21" s="312"/>
      <c r="C21" s="983" t="s">
        <v>408</v>
      </c>
      <c r="D21" s="970"/>
      <c r="E21" s="313"/>
    </row>
    <row r="22" spans="2:5" s="308" customFormat="1" ht="22.15" customHeight="1" thickBot="1" x14ac:dyDescent="0.2">
      <c r="B22" s="311">
        <v>5</v>
      </c>
      <c r="C22" s="965" t="s">
        <v>409</v>
      </c>
      <c r="D22" s="966"/>
      <c r="E22" s="310"/>
    </row>
    <row r="23" spans="2:5" s="308" customFormat="1" ht="22.15" customHeight="1" x14ac:dyDescent="0.15">
      <c r="B23" s="312"/>
      <c r="C23" s="967" t="s">
        <v>513</v>
      </c>
      <c r="D23" s="968"/>
      <c r="E23" s="313"/>
    </row>
    <row r="24" spans="2:5" s="308" customFormat="1" ht="22.15" customHeight="1" thickBot="1" x14ac:dyDescent="0.2">
      <c r="B24" s="312"/>
      <c r="C24" s="983" t="s">
        <v>514</v>
      </c>
      <c r="D24" s="970"/>
      <c r="E24" s="313"/>
    </row>
    <row r="25" spans="2:5" s="308" customFormat="1" ht="22.15" customHeight="1" thickBot="1" x14ac:dyDescent="0.2">
      <c r="B25" s="311">
        <v>6</v>
      </c>
      <c r="C25" s="965" t="s">
        <v>410</v>
      </c>
      <c r="D25" s="966"/>
      <c r="E25" s="310"/>
    </row>
    <row r="26" spans="2:5" s="308" customFormat="1" ht="22.15" customHeight="1" x14ac:dyDescent="0.15">
      <c r="B26" s="312"/>
      <c r="C26" s="967" t="s">
        <v>512</v>
      </c>
      <c r="D26" s="968"/>
      <c r="E26" s="313"/>
    </row>
    <row r="27" spans="2:5" s="308" customFormat="1" ht="22.15" customHeight="1" thickBot="1" x14ac:dyDescent="0.2">
      <c r="B27" s="312"/>
      <c r="C27" s="983" t="s">
        <v>411</v>
      </c>
      <c r="D27" s="970"/>
      <c r="E27" s="313"/>
    </row>
    <row r="28" spans="2:5" s="308" customFormat="1" ht="22.15" customHeight="1" thickBot="1" x14ac:dyDescent="0.2">
      <c r="B28" s="984" t="s">
        <v>412</v>
      </c>
      <c r="C28" s="985"/>
      <c r="D28" s="966"/>
      <c r="E28" s="310"/>
    </row>
    <row r="29" spans="2:5" s="308" customFormat="1" ht="22.15" customHeight="1" thickBot="1" x14ac:dyDescent="0.2">
      <c r="B29" s="311">
        <v>1</v>
      </c>
      <c r="C29" s="965" t="s">
        <v>413</v>
      </c>
      <c r="D29" s="966"/>
      <c r="E29" s="310"/>
    </row>
    <row r="30" spans="2:5" s="308" customFormat="1" ht="22.15" customHeight="1" x14ac:dyDescent="0.15">
      <c r="B30" s="312"/>
      <c r="C30" s="967" t="s">
        <v>414</v>
      </c>
      <c r="D30" s="968"/>
      <c r="E30" s="313"/>
    </row>
    <row r="31" spans="2:5" s="308" customFormat="1" ht="22.15" customHeight="1" thickBot="1" x14ac:dyDescent="0.2">
      <c r="B31" s="312"/>
      <c r="C31" s="983" t="s">
        <v>471</v>
      </c>
      <c r="D31" s="970"/>
      <c r="E31" s="313"/>
    </row>
    <row r="32" spans="2:5" s="308" customFormat="1" ht="22.15" customHeight="1" thickBot="1" x14ac:dyDescent="0.2">
      <c r="B32" s="311">
        <v>2</v>
      </c>
      <c r="C32" s="965" t="s">
        <v>415</v>
      </c>
      <c r="D32" s="966"/>
      <c r="E32" s="310"/>
    </row>
    <row r="33" spans="2:5" s="308" customFormat="1" ht="89.45" customHeight="1" x14ac:dyDescent="0.15">
      <c r="B33" s="312"/>
      <c r="C33" s="967" t="s">
        <v>416</v>
      </c>
      <c r="D33" s="968"/>
      <c r="E33" s="313"/>
    </row>
    <row r="34" spans="2:5" ht="21.6" customHeight="1" thickBot="1" x14ac:dyDescent="0.3">
      <c r="B34" s="312"/>
      <c r="C34" s="969" t="s">
        <v>417</v>
      </c>
      <c r="D34" s="970"/>
      <c r="E34" s="313"/>
    </row>
    <row r="35" spans="2:5" ht="75.599999999999994" customHeight="1" thickBot="1" x14ac:dyDescent="0.3">
      <c r="B35" s="971" t="s">
        <v>515</v>
      </c>
      <c r="C35" s="972"/>
      <c r="D35" s="973"/>
      <c r="E35" s="313"/>
    </row>
    <row r="37" spans="2:5" ht="17.25" thickBot="1" x14ac:dyDescent="0.3"/>
    <row r="38" spans="2:5" s="308" customFormat="1" ht="34.15" customHeight="1" thickBot="1" x14ac:dyDescent="0.2">
      <c r="B38" s="306"/>
      <c r="C38" s="307" t="s">
        <v>418</v>
      </c>
      <c r="D38" s="305"/>
      <c r="E38" s="305"/>
    </row>
    <row r="39" spans="2:5" s="308" customFormat="1" ht="13.5" customHeight="1" x14ac:dyDescent="0.15">
      <c r="B39" s="306"/>
      <c r="D39" s="305"/>
      <c r="E39" s="305"/>
    </row>
    <row r="40" spans="2:5" ht="15.75" x14ac:dyDescent="0.25">
      <c r="B40" s="974" t="s">
        <v>537</v>
      </c>
      <c r="C40" s="975"/>
      <c r="D40" s="976"/>
      <c r="E40" s="304"/>
    </row>
    <row r="41" spans="2:5" ht="15.75" x14ac:dyDescent="0.25">
      <c r="B41" s="977"/>
      <c r="C41" s="978"/>
      <c r="D41" s="979"/>
      <c r="E41" s="304"/>
    </row>
    <row r="42" spans="2:5" ht="15.75" x14ac:dyDescent="0.25">
      <c r="B42" s="977"/>
      <c r="C42" s="978"/>
      <c r="D42" s="979"/>
      <c r="E42" s="304"/>
    </row>
    <row r="43" spans="2:5" ht="15.75" x14ac:dyDescent="0.25">
      <c r="B43" s="977"/>
      <c r="C43" s="978"/>
      <c r="D43" s="979"/>
      <c r="E43" s="304"/>
    </row>
    <row r="44" spans="2:5" ht="15.75" x14ac:dyDescent="0.25">
      <c r="B44" s="977"/>
      <c r="C44" s="978"/>
      <c r="D44" s="979"/>
      <c r="E44" s="304"/>
    </row>
    <row r="45" spans="2:5" ht="15.75" x14ac:dyDescent="0.25">
      <c r="B45" s="977"/>
      <c r="C45" s="978"/>
      <c r="D45" s="979"/>
      <c r="E45" s="304"/>
    </row>
    <row r="46" spans="2:5" ht="15.75" x14ac:dyDescent="0.25">
      <c r="B46" s="977"/>
      <c r="C46" s="978"/>
      <c r="D46" s="979"/>
      <c r="E46" s="304"/>
    </row>
    <row r="47" spans="2:5" ht="15.75" x14ac:dyDescent="0.25">
      <c r="B47" s="977"/>
      <c r="C47" s="978"/>
      <c r="D47" s="979"/>
      <c r="E47" s="304"/>
    </row>
    <row r="48" spans="2:5" ht="15.75" x14ac:dyDescent="0.25">
      <c r="B48" s="980"/>
      <c r="C48" s="981"/>
      <c r="D48" s="982"/>
      <c r="E48" s="304"/>
    </row>
    <row r="49" spans="2:5" ht="17.25" thickBot="1" x14ac:dyDescent="0.3">
      <c r="D49" s="309"/>
      <c r="E49" s="309"/>
    </row>
    <row r="50" spans="2:5" ht="33.75" thickBot="1" x14ac:dyDescent="0.3">
      <c r="B50" s="311" t="s">
        <v>419</v>
      </c>
      <c r="C50" s="965" t="s">
        <v>511</v>
      </c>
      <c r="D50" s="966"/>
      <c r="E50" s="310"/>
    </row>
    <row r="51" spans="2:5" ht="234" customHeight="1" thickBot="1" x14ac:dyDescent="0.3">
      <c r="B51" s="314"/>
      <c r="C51" s="963"/>
      <c r="D51" s="964"/>
      <c r="E51" s="313"/>
    </row>
    <row r="52" spans="2:5" ht="33.75" thickBot="1" x14ac:dyDescent="0.3">
      <c r="B52" s="311" t="s">
        <v>344</v>
      </c>
      <c r="C52" s="965" t="s">
        <v>510</v>
      </c>
      <c r="D52" s="966"/>
      <c r="E52" s="313"/>
    </row>
    <row r="53" spans="2:5" ht="227.25" customHeight="1" thickBot="1" x14ac:dyDescent="0.3">
      <c r="B53" s="314"/>
      <c r="C53" s="963"/>
      <c r="D53" s="964"/>
      <c r="E53" s="313"/>
    </row>
    <row r="54" spans="2:5" ht="33.75" thickBot="1" x14ac:dyDescent="0.3">
      <c r="B54" s="311" t="s">
        <v>345</v>
      </c>
      <c r="C54" s="965" t="s">
        <v>509</v>
      </c>
      <c r="D54" s="966"/>
      <c r="E54" s="313"/>
    </row>
    <row r="55" spans="2:5" ht="70.5" customHeight="1" thickBot="1" x14ac:dyDescent="0.3">
      <c r="B55" s="315"/>
      <c r="C55" s="963"/>
      <c r="D55" s="964"/>
      <c r="E55" s="310"/>
    </row>
    <row r="56" spans="2:5" ht="33.75" thickBot="1" x14ac:dyDescent="0.3">
      <c r="B56" s="311" t="s">
        <v>346</v>
      </c>
      <c r="C56" s="965" t="s">
        <v>508</v>
      </c>
      <c r="D56" s="966"/>
      <c r="E56" s="310"/>
    </row>
    <row r="57" spans="2:5" ht="198.75" customHeight="1" thickBot="1" x14ac:dyDescent="0.3">
      <c r="B57" s="314"/>
      <c r="C57" s="963"/>
      <c r="D57" s="964"/>
      <c r="E57" s="313"/>
    </row>
    <row r="58" spans="2:5" ht="33.75" thickBot="1" x14ac:dyDescent="0.3">
      <c r="B58" s="311" t="s">
        <v>347</v>
      </c>
      <c r="C58" s="965" t="s">
        <v>507</v>
      </c>
      <c r="D58" s="966"/>
      <c r="E58" s="313"/>
    </row>
    <row r="59" spans="2:5" ht="80.25" customHeight="1" thickBot="1" x14ac:dyDescent="0.3">
      <c r="B59" s="314"/>
      <c r="C59" s="963"/>
      <c r="D59" s="964"/>
      <c r="E59" s="313"/>
    </row>
    <row r="60" spans="2:5" ht="33.75" thickBot="1" x14ac:dyDescent="0.3">
      <c r="B60" s="311" t="s">
        <v>348</v>
      </c>
      <c r="C60" s="965" t="s">
        <v>506</v>
      </c>
      <c r="D60" s="966"/>
      <c r="E60" s="313"/>
    </row>
    <row r="61" spans="2:5" ht="98.25" customHeight="1" thickBot="1" x14ac:dyDescent="0.3">
      <c r="B61" s="316"/>
      <c r="C61" s="963"/>
      <c r="D61" s="964"/>
      <c r="E61" s="310"/>
    </row>
    <row r="63" spans="2:5" ht="17.25" thickBot="1" x14ac:dyDescent="0.3"/>
    <row r="64" spans="2:5" ht="29.25" thickBot="1" x14ac:dyDescent="0.3">
      <c r="B64" s="306"/>
      <c r="C64" s="307" t="s">
        <v>476</v>
      </c>
    </row>
    <row r="65" spans="2:4" x14ac:dyDescent="0.25">
      <c r="B65" s="306"/>
      <c r="C65" s="308"/>
    </row>
    <row r="66" spans="2:4" ht="16.149999999999999" customHeight="1" x14ac:dyDescent="0.25">
      <c r="B66" s="991" t="s">
        <v>480</v>
      </c>
      <c r="C66" s="992"/>
      <c r="D66" s="993"/>
    </row>
    <row r="67" spans="2:4" x14ac:dyDescent="0.25">
      <c r="B67" s="994"/>
      <c r="C67" s="995"/>
      <c r="D67" s="996"/>
    </row>
    <row r="68" spans="2:4" x14ac:dyDescent="0.25">
      <c r="B68" s="994"/>
      <c r="C68" s="995"/>
      <c r="D68" s="996"/>
    </row>
    <row r="69" spans="2:4" x14ac:dyDescent="0.25">
      <c r="B69" s="997"/>
      <c r="C69" s="998"/>
      <c r="D69" s="999"/>
    </row>
    <row r="70" spans="2:4" ht="17.25" thickBot="1" x14ac:dyDescent="0.3">
      <c r="B70" s="319"/>
      <c r="C70" s="319"/>
      <c r="D70" s="319"/>
    </row>
    <row r="71" spans="2:4" ht="17.25" thickBot="1" x14ac:dyDescent="0.3">
      <c r="B71" s="984" t="s">
        <v>477</v>
      </c>
      <c r="C71" s="985"/>
      <c r="D71" s="966"/>
    </row>
    <row r="72" spans="2:4" ht="17.25" thickBot="1" x14ac:dyDescent="0.3">
      <c r="B72" s="311">
        <v>1</v>
      </c>
      <c r="C72" s="317" t="s">
        <v>14</v>
      </c>
      <c r="D72" s="318"/>
    </row>
    <row r="73" spans="2:4" x14ac:dyDescent="0.25">
      <c r="B73" s="312"/>
      <c r="C73" s="320" t="s">
        <v>484</v>
      </c>
      <c r="D73" s="321"/>
    </row>
    <row r="74" spans="2:4" ht="17.25" thickBot="1" x14ac:dyDescent="0.3">
      <c r="B74" s="312"/>
      <c r="C74" s="322" t="s">
        <v>500</v>
      </c>
      <c r="D74" s="323"/>
    </row>
    <row r="75" spans="2:4" ht="17.25" thickBot="1" x14ac:dyDescent="0.3">
      <c r="B75" s="311">
        <v>2</v>
      </c>
      <c r="C75" s="317" t="s">
        <v>478</v>
      </c>
      <c r="D75" s="318"/>
    </row>
    <row r="76" spans="2:4" x14ac:dyDescent="0.25">
      <c r="B76" s="312"/>
      <c r="C76" s="327" t="s">
        <v>505</v>
      </c>
      <c r="D76" s="328"/>
    </row>
    <row r="77" spans="2:4" ht="17.25" thickBot="1" x14ac:dyDescent="0.3">
      <c r="B77" s="312"/>
      <c r="C77" s="988" t="s">
        <v>343</v>
      </c>
      <c r="D77" s="989"/>
    </row>
    <row r="78" spans="2:4" ht="17.25" thickBot="1" x14ac:dyDescent="0.3">
      <c r="B78" s="984" t="s">
        <v>479</v>
      </c>
      <c r="C78" s="985"/>
      <c r="D78" s="966"/>
    </row>
    <row r="79" spans="2:4" ht="17.25" thickBot="1" x14ac:dyDescent="0.3">
      <c r="B79" s="311">
        <v>1</v>
      </c>
      <c r="C79" s="965" t="s">
        <v>15</v>
      </c>
      <c r="D79" s="966"/>
    </row>
    <row r="80" spans="2:4" ht="17.25" thickBot="1" x14ac:dyDescent="0.3">
      <c r="B80" s="312"/>
      <c r="C80" s="990" t="s">
        <v>483</v>
      </c>
      <c r="D80" s="968"/>
    </row>
    <row r="81" spans="2:4" ht="17.25" thickBot="1" x14ac:dyDescent="0.3">
      <c r="B81" s="311">
        <v>2</v>
      </c>
      <c r="C81" s="965" t="s">
        <v>13</v>
      </c>
      <c r="D81" s="966"/>
    </row>
    <row r="82" spans="2:4" ht="17.25" thickBot="1" x14ac:dyDescent="0.3">
      <c r="B82" s="312"/>
      <c r="C82" s="990" t="s">
        <v>482</v>
      </c>
      <c r="D82" s="968"/>
    </row>
    <row r="83" spans="2:4" ht="17.25" thickBot="1" x14ac:dyDescent="0.3">
      <c r="B83" s="311">
        <v>3</v>
      </c>
      <c r="C83" s="965" t="s">
        <v>494</v>
      </c>
      <c r="D83" s="966"/>
    </row>
    <row r="84" spans="2:4" ht="17.25" thickBot="1" x14ac:dyDescent="0.3">
      <c r="B84" s="312"/>
      <c r="C84" s="990" t="s">
        <v>504</v>
      </c>
      <c r="D84" s="968"/>
    </row>
    <row r="85" spans="2:4" ht="17.25" thickBot="1" x14ac:dyDescent="0.3">
      <c r="B85" s="311">
        <v>4</v>
      </c>
      <c r="C85" s="965" t="s">
        <v>491</v>
      </c>
      <c r="D85" s="966"/>
    </row>
    <row r="86" spans="2:4" ht="17.25" thickBot="1" x14ac:dyDescent="0.3">
      <c r="B86" s="312"/>
      <c r="C86" s="990" t="s">
        <v>481</v>
      </c>
      <c r="D86" s="968"/>
    </row>
    <row r="87" spans="2:4" ht="17.25" thickBot="1" x14ac:dyDescent="0.3">
      <c r="B87" s="311">
        <v>5</v>
      </c>
      <c r="C87" s="965" t="s">
        <v>492</v>
      </c>
      <c r="D87" s="966"/>
    </row>
    <row r="88" spans="2:4" ht="17.25" thickBot="1" x14ac:dyDescent="0.3">
      <c r="B88" s="312"/>
      <c r="C88" s="990" t="s">
        <v>503</v>
      </c>
      <c r="D88" s="968"/>
    </row>
    <row r="89" spans="2:4" ht="17.25" thickBot="1" x14ac:dyDescent="0.3">
      <c r="B89" s="311">
        <v>6</v>
      </c>
      <c r="C89" s="965" t="s">
        <v>493</v>
      </c>
      <c r="D89" s="966"/>
    </row>
    <row r="90" spans="2:4" ht="17.25" thickBot="1" x14ac:dyDescent="0.3">
      <c r="B90" s="326"/>
      <c r="C90" s="1000" t="s">
        <v>501</v>
      </c>
      <c r="D90" s="1001"/>
    </row>
  </sheetData>
  <sheetProtection password="A5F5" sheet="1" objects="1" scenarios="1"/>
  <mergeCells count="57">
    <mergeCell ref="C86:D86"/>
    <mergeCell ref="C87:D87"/>
    <mergeCell ref="C88:D88"/>
    <mergeCell ref="C89:D89"/>
    <mergeCell ref="C90:D90"/>
    <mergeCell ref="C83:D83"/>
    <mergeCell ref="C84:D84"/>
    <mergeCell ref="C85:D85"/>
    <mergeCell ref="B78:D78"/>
    <mergeCell ref="C81:D81"/>
    <mergeCell ref="C82:D82"/>
    <mergeCell ref="C77:D77"/>
    <mergeCell ref="C79:D79"/>
    <mergeCell ref="C80:D80"/>
    <mergeCell ref="B66:D69"/>
    <mergeCell ref="B71:D71"/>
    <mergeCell ref="C19:D19"/>
    <mergeCell ref="B4:D7"/>
    <mergeCell ref="B9:D9"/>
    <mergeCell ref="C10:D10"/>
    <mergeCell ref="C11:D11"/>
    <mergeCell ref="C12:D12"/>
    <mergeCell ref="C13:D13"/>
    <mergeCell ref="C14:D14"/>
    <mergeCell ref="C15:D15"/>
    <mergeCell ref="C16:D16"/>
    <mergeCell ref="C17:D17"/>
    <mergeCell ref="C18:D18"/>
    <mergeCell ref="C31:D31"/>
    <mergeCell ref="C20:D20"/>
    <mergeCell ref="C21:D21"/>
    <mergeCell ref="C22:D22"/>
    <mergeCell ref="C23:D23"/>
    <mergeCell ref="C24:D24"/>
    <mergeCell ref="C25:D25"/>
    <mergeCell ref="C26:D26"/>
    <mergeCell ref="C27:D27"/>
    <mergeCell ref="B28:D28"/>
    <mergeCell ref="C29:D29"/>
    <mergeCell ref="C30:D30"/>
    <mergeCell ref="C56:D56"/>
    <mergeCell ref="C32:D32"/>
    <mergeCell ref="C33:D33"/>
    <mergeCell ref="C34:D34"/>
    <mergeCell ref="B35:D35"/>
    <mergeCell ref="B40:D48"/>
    <mergeCell ref="C50:D50"/>
    <mergeCell ref="C51:D51"/>
    <mergeCell ref="C52:D52"/>
    <mergeCell ref="C53:D53"/>
    <mergeCell ref="C54:D54"/>
    <mergeCell ref="C55:D55"/>
    <mergeCell ref="C57:D57"/>
    <mergeCell ref="C58:D58"/>
    <mergeCell ref="C59:D59"/>
    <mergeCell ref="C60:D60"/>
    <mergeCell ref="C61:D61"/>
  </mergeCells>
  <phoneticPr fontId="1"/>
  <printOptions horizontalCentered="1"/>
  <pageMargins left="0.39370078740157483" right="0.39370078740157483" top="0.59055118110236227" bottom="0.59055118110236227" header="0.39370078740157483" footer="0.39370078740157483"/>
  <pageSetup paperSize="9" scale="75" fitToHeight="0" orientation="portrait" r:id="rId1"/>
  <headerFooter>
    <oddHeader>&amp;R製品含有化学物質管理ガイドライン第4.0版・附属書：　チェックシート一式第4.01版</oddHeader>
    <oddFooter>&amp;Cチェックシートの使い方と利用ルール&amp;R&amp;P／&amp;N</oddFooter>
  </headerFooter>
  <rowBreaks count="3" manualBreakCount="3">
    <brk id="35" max="16383" man="1"/>
    <brk id="55" max="16383" man="1"/>
    <brk id="6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H63"/>
  <sheetViews>
    <sheetView showGridLines="0" zoomScale="60" zoomScaleNormal="60" zoomScalePageLayoutView="60" workbookViewId="0">
      <selection activeCell="B3" sqref="B3"/>
    </sheetView>
  </sheetViews>
  <sheetFormatPr defaultColWidth="8.875" defaultRowHeight="15.75" x14ac:dyDescent="0.25"/>
  <cols>
    <col min="1" max="1" width="5.125" style="136" customWidth="1"/>
    <col min="2" max="2" width="42.625" style="145" customWidth="1"/>
    <col min="3" max="3" width="18.5" style="146" customWidth="1"/>
    <col min="4" max="4" width="14.5" style="147" customWidth="1"/>
    <col min="5" max="5" width="16.5" style="147" customWidth="1"/>
    <col min="6" max="6" width="16.75" style="146" customWidth="1"/>
    <col min="7" max="7" width="161" style="145" customWidth="1"/>
    <col min="8" max="16384" width="8.875" style="136"/>
  </cols>
  <sheetData>
    <row r="2" spans="2:8" ht="49.9" customHeight="1" x14ac:dyDescent="0.25">
      <c r="B2" s="499" t="str">
        <f>+'2.チェックシート'!B2:Q2</f>
        <v>製品含有化学物質（ＣｉＰ）管理ガイドライン（第4.0版）附属書
チェックシート（第4.01版）</v>
      </c>
      <c r="C2" s="499"/>
      <c r="D2" s="499"/>
      <c r="E2" s="499"/>
      <c r="F2" s="499"/>
      <c r="G2" s="499"/>
      <c r="H2" s="61"/>
    </row>
    <row r="4" spans="2:8" s="139" customFormat="1" ht="21" x14ac:dyDescent="0.3">
      <c r="B4" s="137" t="s">
        <v>128</v>
      </c>
      <c r="C4" s="138" t="s">
        <v>126</v>
      </c>
      <c r="D4" s="148" t="s">
        <v>129</v>
      </c>
      <c r="E4" s="148" t="s">
        <v>8</v>
      </c>
      <c r="F4" s="149" t="s">
        <v>382</v>
      </c>
      <c r="G4" s="137" t="s">
        <v>127</v>
      </c>
    </row>
    <row r="5" spans="2:8" ht="31.5" x14ac:dyDescent="0.25">
      <c r="B5" s="140" t="str">
        <f>+'2.チェックシート'!B67</f>
        <v xml:space="preserve"> 5.1.3 ＣｉＰ管理の適用範囲の決定</v>
      </c>
      <c r="C5" s="141">
        <f>+'2.チェックシート'!B69</f>
        <v>1</v>
      </c>
      <c r="D5" s="142" t="str">
        <f>+'2.チェックシート'!D69</f>
        <v>共通管理</v>
      </c>
      <c r="E5" s="142" t="str">
        <f>+'2.チェックシート'!E69</f>
        <v>実施の確認</v>
      </c>
      <c r="F5" s="143"/>
      <c r="G5" s="144" t="str">
        <f>+'2.チェックシート'!I69</f>
        <v xml:space="preserve">ＣｉＰ管理の仕組みを適用する範囲が明確になっていますか 
</v>
      </c>
    </row>
    <row r="6" spans="2:8" ht="63" x14ac:dyDescent="0.25">
      <c r="B6" s="140" t="str">
        <f>+'2.チェックシート'!B84</f>
        <v xml:space="preserve"> 5.2.2 方針</v>
      </c>
      <c r="C6" s="141">
        <f>+'2.チェックシート'!B86</f>
        <v>2</v>
      </c>
      <c r="D6" s="142" t="str">
        <f>+'2.チェックシート'!D86</f>
        <v>共通管理</v>
      </c>
      <c r="E6" s="142" t="str">
        <f>+'2.チェックシート'!E86</f>
        <v>実施確認・周知確認</v>
      </c>
      <c r="F6" s="143" t="str">
        <f>+'2.チェックシート'!F86</f>
        <v>●</v>
      </c>
      <c r="G6" s="144" t="str">
        <f>+'2.チェックシート'!I86</f>
        <v xml:space="preserve">ＣｉＰ管理方針が明確になっていますか
(a) トップマネジメントはＣｉＰ管理を適切に取組むために方針を表明していますか 
(b) 関係部署に周知されていますか
</v>
      </c>
    </row>
    <row r="7" spans="2:8" ht="78.75" x14ac:dyDescent="0.25">
      <c r="B7" s="140" t="str">
        <f>+'2.チェックシート'!B91</f>
        <v xml:space="preserve"> 5.2.3 組織の役割，責任及び権限</v>
      </c>
      <c r="C7" s="141">
        <f>+'2.チェックシート'!B93</f>
        <v>3</v>
      </c>
      <c r="D7" s="142" t="str">
        <f>+'2.チェックシート'!D93</f>
        <v>共通管理</v>
      </c>
      <c r="E7" s="142" t="str">
        <f>+'2.チェックシート'!E93</f>
        <v>実施確認・周知確認</v>
      </c>
      <c r="F7" s="143" t="str">
        <f>+'2.チェックシート'!F93</f>
        <v>●</v>
      </c>
      <c r="G7" s="144" t="str">
        <f>+'2.チェックシート'!I93</f>
        <v xml:space="preserve">ＣｉＰ管理に関係する部署と役割が明確になっていますか
(a) ＣｉＰ管理に関係する部署を明確にし，
(b) 役割に対する責任及び権限を規定し，
(c) それらを周知していますか
</v>
      </c>
    </row>
    <row r="8" spans="2:8" ht="31.5" x14ac:dyDescent="0.25">
      <c r="B8" s="1002" t="str">
        <f>+'2.チェックシート'!B104</f>
        <v xml:space="preserve"> 5.3.2 目標及びそれを達成するための計画策定</v>
      </c>
      <c r="C8" s="141">
        <f>+'2.チェックシート'!B106</f>
        <v>4</v>
      </c>
      <c r="D8" s="142" t="str">
        <f>+'2.チェックシート'!D106</f>
        <v>共通管理</v>
      </c>
      <c r="E8" s="142" t="str">
        <f>+'2.チェックシート'!E106</f>
        <v>実施確認</v>
      </c>
      <c r="F8" s="143" t="str">
        <f>+'2.チェックシート'!F106</f>
        <v>●</v>
      </c>
      <c r="G8" s="144" t="str">
        <f>+'2.チェックシート'!I106</f>
        <v xml:space="preserve">(1) 目標設定し，その達成のための計画を作成していますか  
</v>
      </c>
    </row>
    <row r="9" spans="2:8" ht="31.5" x14ac:dyDescent="0.25">
      <c r="B9" s="1003"/>
      <c r="C9" s="141">
        <f>+'2.チェックシート'!B110</f>
        <v>5</v>
      </c>
      <c r="D9" s="142" t="str">
        <f>+'2.チェックシート'!D110</f>
        <v>共通管理</v>
      </c>
      <c r="E9" s="142" t="str">
        <f>+'2.チェックシート'!E110</f>
        <v>見直し確認</v>
      </c>
      <c r="F9" s="143" t="str">
        <f>+'2.チェックシート'!F110</f>
        <v>●</v>
      </c>
      <c r="G9" s="144" t="str">
        <f>+'2.チェックシート'!I110</f>
        <v xml:space="preserve">(2) 必要に応じて目標，実施計画を見直していますか 
</v>
      </c>
    </row>
    <row r="10" spans="2:8" ht="47.25" x14ac:dyDescent="0.25">
      <c r="B10" s="1004"/>
      <c r="C10" s="141">
        <f>+'2.チェックシート'!B114</f>
        <v>6</v>
      </c>
      <c r="D10" s="142" t="str">
        <f>+'2.チェックシート'!D114</f>
        <v>共通管理</v>
      </c>
      <c r="E10" s="142" t="str">
        <f>+'2.チェックシート'!E114</f>
        <v>周知確認</v>
      </c>
      <c r="F10" s="143" t="str">
        <f>+'2.チェックシート'!F114</f>
        <v>●</v>
      </c>
      <c r="G10" s="144" t="str">
        <f>+'2.チェックシート'!I114</f>
        <v xml:space="preserve">(3) 目標及び実施計画を関係部署に周知していますか　
</v>
      </c>
    </row>
    <row r="11" spans="2:8" ht="47.25" x14ac:dyDescent="0.25">
      <c r="B11" s="140" t="str">
        <f>+'2.チェックシート'!B125</f>
        <v xml:space="preserve"> 5.4.2 力量</v>
      </c>
      <c r="C11" s="141">
        <f>+'2.チェックシート'!B127</f>
        <v>7</v>
      </c>
      <c r="D11" s="142" t="str">
        <f>+'2.チェックシート'!D127</f>
        <v>共通管理</v>
      </c>
      <c r="E11" s="142" t="str">
        <f>+'2.チェックシート'!E127</f>
        <v>実施確認・記録確認</v>
      </c>
      <c r="F11" s="143" t="str">
        <f>+'2.チェックシート'!F127</f>
        <v>●</v>
      </c>
      <c r="G11" s="144" t="str">
        <f>+'2.チェックシート'!I127</f>
        <v xml:space="preserve">(a) 運営管理の項目ごとに教育が必要な対象者，教育・訓練内容を定めていますか
(b) 教育訓練を実施し記録していますか 
</v>
      </c>
    </row>
    <row r="12" spans="2:8" ht="31.5" x14ac:dyDescent="0.25">
      <c r="B12" s="1002" t="str">
        <f>+'2.チェックシート'!B152</f>
        <v xml:space="preserve"> 5.4.5 文書化した情報</v>
      </c>
      <c r="C12" s="141">
        <f>+'2.チェックシート'!B154</f>
        <v>8</v>
      </c>
      <c r="D12" s="142" t="str">
        <f>+'2.チェックシート'!D154</f>
        <v>共通管理</v>
      </c>
      <c r="E12" s="142" t="str">
        <f>+'2.チェックシート'!E154</f>
        <v>実施確認</v>
      </c>
      <c r="F12" s="143" t="str">
        <f>+'2.チェックシート'!F154</f>
        <v>●</v>
      </c>
      <c r="G12" s="144" t="str">
        <f>+'2.チェックシート'!I154</f>
        <v xml:space="preserve">(1) ＣｉＰ管理に関わる文書（本チェックシートで確認した文書）を管理していますか
</v>
      </c>
    </row>
    <row r="13" spans="2:8" ht="31.5" x14ac:dyDescent="0.25">
      <c r="B13" s="1004"/>
      <c r="C13" s="141">
        <f>+'2.チェックシート'!B158</f>
        <v>9</v>
      </c>
      <c r="D13" s="142" t="str">
        <f>+'2.チェックシート'!D158</f>
        <v>共通管理</v>
      </c>
      <c r="E13" s="142" t="str">
        <f>+'2.チェックシート'!E158</f>
        <v>記録確認</v>
      </c>
      <c r="F13" s="143"/>
      <c r="G13" s="144" t="str">
        <f>+'2.チェックシート'!I158</f>
        <v xml:space="preserve">(2) ＣｉＰ管理に関する運用記録を保管していますか
</v>
      </c>
    </row>
    <row r="14" spans="2:8" ht="94.5" x14ac:dyDescent="0.25">
      <c r="B14" s="1002" t="str">
        <f>+'2.チェックシート'!B170</f>
        <v xml:space="preserve"> 5.5.2.1 顧客とのコミュニケーション</v>
      </c>
      <c r="C14" s="141">
        <f>+'2.チェックシート'!B172</f>
        <v>10</v>
      </c>
      <c r="D14" s="142" t="str">
        <f>+'2.チェックシート'!D172</f>
        <v>共通管理</v>
      </c>
      <c r="E14" s="142" t="str">
        <f>+'2.チェックシート'!E172</f>
        <v>実施確認</v>
      </c>
      <c r="F14" s="143" t="str">
        <f>+'2.チェックシート'!F172</f>
        <v>●</v>
      </c>
      <c r="G14" s="144" t="str">
        <f>+'2.チェックシート'!I172</f>
        <v xml:space="preserve">(1) 下記 (a)～(d) の該当する項目について顧客，供給者への情報伝達，情報交換を図る効果的な方法があり，実施していますか
(a) 顧客，供給者が順守する必要がある法規制及び業界基準の入手
(b) ＣｉＰ情報の提供
(c) ＣｉＰ管理に関する情報の提供
(d) 苦情を含む顧客からのフィードバックの取得
</v>
      </c>
    </row>
    <row r="15" spans="2:8" ht="31.5" x14ac:dyDescent="0.25">
      <c r="B15" s="1004"/>
      <c r="C15" s="141">
        <f>+'2.チェックシート'!B176</f>
        <v>11</v>
      </c>
      <c r="D15" s="142" t="str">
        <f>+'2.チェックシート'!D176</f>
        <v>共通管理</v>
      </c>
      <c r="E15" s="142" t="str">
        <f>+'2.チェックシート'!E176</f>
        <v>記録確認</v>
      </c>
      <c r="F15" s="143" t="str">
        <f>+'2.チェックシート'!F176</f>
        <v>●</v>
      </c>
      <c r="G15" s="144" t="str">
        <f>+'2.チェックシート'!I176</f>
        <v xml:space="preserve">(2) 上記 (1) の内容を記録していますか 
</v>
      </c>
    </row>
    <row r="16" spans="2:8" ht="110.25" x14ac:dyDescent="0.25">
      <c r="B16" s="140" t="str">
        <f>+'2.チェックシート'!B181</f>
        <v xml:space="preserve"> 5.5.2.2 ＣｉＰ管理基準の明確化</v>
      </c>
      <c r="C16" s="141">
        <f>+'2.チェックシート'!B183</f>
        <v>12</v>
      </c>
      <c r="D16" s="142" t="str">
        <f>+'2.チェックシート'!D183</f>
        <v>共通管理</v>
      </c>
      <c r="E16" s="142" t="str">
        <f>+'2.チェックシート'!E183</f>
        <v>基準の有無確認･文書化確認</v>
      </c>
      <c r="F16" s="143" t="str">
        <f>+'2.チェックシート'!F183</f>
        <v>●</v>
      </c>
      <c r="G16" s="144" t="str">
        <f>+'2.チェックシート'!I183</f>
        <v xml:space="preserve">以下の要件を満たすＣｉＰ管理基準があり，実施する手順を定めた文書がありますか
(a) 対象とする化学物質がリスト化されている
(b) 基準に管理レベルが明確に示されている
(c) 適用される法規制，業界基準を明確にしている
(d) 必要に応じて，または定期的に基準を見直している
(e) 基準を関係部署に伝達している
</v>
      </c>
    </row>
    <row r="17" spans="2:7" ht="110.25" x14ac:dyDescent="0.25">
      <c r="B17" s="140" t="str">
        <f>+'2.チェックシート'!B188</f>
        <v xml:space="preserve"> 5.5.3 設計・開発におけるＣｉＰ管理</v>
      </c>
      <c r="C17" s="141">
        <f>+'2.チェックシート'!B190</f>
        <v>13</v>
      </c>
      <c r="D17" s="142" t="str">
        <f>+'2.チェックシート'!D190</f>
        <v>工程管理</v>
      </c>
      <c r="E17" s="142" t="str">
        <f>+'2.チェックシート'!E190</f>
        <v>基準の有無確認</v>
      </c>
      <c r="F17" s="143" t="str">
        <f>+'2.チェックシート'!F190</f>
        <v>●</v>
      </c>
      <c r="G17" s="144" t="str">
        <f>+'2.チェックシート'!I190</f>
        <v xml:space="preserve">新たな製品を生産する際には量産前に下記のＣｉＰ管理基準を定めていること
(a) 購買段階での管理基準
(b) 製造段階での管理基準
(c) 引渡し段階での管理基準
※設計・開発段階とは，設計・開発部門の業務だけではない
</v>
      </c>
    </row>
    <row r="18" spans="2:7" ht="31.5" x14ac:dyDescent="0.25">
      <c r="B18" s="1002" t="str">
        <f>+'2.チェックシート'!B196</f>
        <v xml:space="preserve"> 5.5.4.1 ＣｉＰ情報の入手及び確認</v>
      </c>
      <c r="C18" s="141">
        <f>+'2.チェックシート'!B198</f>
        <v>14</v>
      </c>
      <c r="D18" s="142" t="str">
        <f>+'2.チェックシート'!D198</f>
        <v>工程管理</v>
      </c>
      <c r="E18" s="142" t="str">
        <f>+'2.チェックシート'!E198</f>
        <v>基準の有無確認</v>
      </c>
      <c r="F18" s="143" t="str">
        <f>+'2.チェックシート'!F198</f>
        <v>●</v>
      </c>
      <c r="G18" s="144" t="str">
        <f>+'2.チェックシート'!I198</f>
        <v xml:space="preserve">(1) ＣｉＰ管理基準を定めた，化学物質及び，管理レベルを含む，購買に関する管理基準がありますか
</v>
      </c>
    </row>
    <row r="19" spans="2:7" ht="31.5" x14ac:dyDescent="0.25">
      <c r="B19" s="1003"/>
      <c r="C19" s="141">
        <f>+'2.チェックシート'!B202</f>
        <v>15</v>
      </c>
      <c r="D19" s="142" t="str">
        <f>+'2.チェックシート'!D202</f>
        <v>工程管理</v>
      </c>
      <c r="E19" s="142" t="str">
        <f>+'2.チェックシート'!E202</f>
        <v>周知確認</v>
      </c>
      <c r="F19" s="143" t="str">
        <f>+'2.チェックシート'!F202</f>
        <v>●</v>
      </c>
      <c r="G19" s="144" t="str">
        <f>+'2.チェックシート'!I202</f>
        <v xml:space="preserve">(2) 上記の「購買に関する管理基準」は供給者に対し，どのように周知していますか
</v>
      </c>
    </row>
    <row r="20" spans="2:7" ht="31.5" x14ac:dyDescent="0.25">
      <c r="B20" s="1003"/>
      <c r="C20" s="141">
        <f>+'2.チェックシート'!B206</f>
        <v>16</v>
      </c>
      <c r="D20" s="142" t="str">
        <f>+'2.チェックシート'!D206</f>
        <v>工程管理</v>
      </c>
      <c r="E20" s="142" t="str">
        <f>+'2.チェックシート'!E206</f>
        <v>実施確認</v>
      </c>
      <c r="F20" s="143" t="str">
        <f>+'2.チェックシート'!F206</f>
        <v>●</v>
      </c>
      <c r="G20" s="144" t="str">
        <f>+'2.チェックシート'!I206</f>
        <v xml:space="preserve">(3) 製品を構成する全ての構成要素に対し，要否を確認の上，必要なＣｉＰ情報を購買先より，入手する時期・手段・部署(人)・構成要素の確認方法が明確になっていますか
</v>
      </c>
    </row>
    <row r="21" spans="2:7" ht="31.5" x14ac:dyDescent="0.25">
      <c r="B21" s="1003"/>
      <c r="C21" s="141">
        <f>+'2.チェックシート'!B210</f>
        <v>17</v>
      </c>
      <c r="D21" s="142" t="str">
        <f>+'2.チェックシート'!D210</f>
        <v>工程管理</v>
      </c>
      <c r="E21" s="142" t="str">
        <f>+'2.チェックシート'!E210</f>
        <v>実施確認</v>
      </c>
      <c r="F21" s="143"/>
      <c r="G21" s="144" t="str">
        <f>+'2.チェックシート'!I210</f>
        <v xml:space="preserve">(4)上記 (3) で入手すべきＣｉＰ情報の報告内容（含有有無，含有量，濃度，使用用途等）を，どのようなフォーマットで入手するか定められていますか
</v>
      </c>
    </row>
    <row r="22" spans="2:7" ht="31.5" x14ac:dyDescent="0.25">
      <c r="B22" s="1003"/>
      <c r="C22" s="141">
        <f>+'2.チェックシート'!B214</f>
        <v>18</v>
      </c>
      <c r="D22" s="142" t="str">
        <f>+'2.チェックシート'!D214</f>
        <v>工程管理</v>
      </c>
      <c r="E22" s="142" t="str">
        <f>+'2.チェックシート'!E214</f>
        <v>実施確認</v>
      </c>
      <c r="F22" s="143" t="str">
        <f>+'2.チェックシート'!F214</f>
        <v>●</v>
      </c>
      <c r="G22" s="144" t="str">
        <f>+'2.チェックシート'!I214</f>
        <v xml:space="preserve">(5) 上記 (3) で入手したＣｉＰ情報について，購買製品毎に管理基準の適合状況を，いつ，どのような方法でどの部署(人)が判定しているか明確になっていますか
</v>
      </c>
    </row>
    <row r="23" spans="2:7" ht="33" customHeight="1" x14ac:dyDescent="0.25">
      <c r="B23" s="1003"/>
      <c r="C23" s="141">
        <f>+'2.チェックシート'!B218</f>
        <v>19</v>
      </c>
      <c r="D23" s="142" t="str">
        <f>+'2.チェックシート'!D218</f>
        <v>工程管理</v>
      </c>
      <c r="E23" s="142" t="str">
        <f>+'2.チェックシート'!E218</f>
        <v>実施確認</v>
      </c>
      <c r="F23" s="143" t="str">
        <f>+'2.チェックシート'!F218</f>
        <v>●</v>
      </c>
      <c r="G23" s="144" t="str">
        <f>+'2.チェックシート'!I218</f>
        <v xml:space="preserve">(6) 上記 (3) で情報を入手できなかった場合，または，判定の結果，購買管理基準を満たさなかった場合の対応を明確にしていますか　
</v>
      </c>
    </row>
    <row r="24" spans="2:7" ht="25.9" customHeight="1" x14ac:dyDescent="0.25">
      <c r="B24" s="1004"/>
      <c r="C24" s="141">
        <f>+'2.チェックシート'!B222</f>
        <v>20</v>
      </c>
      <c r="D24" s="142" t="str">
        <f>+'2.チェックシート'!D222</f>
        <v>工程管理</v>
      </c>
      <c r="E24" s="142" t="str">
        <f>+'2.チェックシート'!E222</f>
        <v>実施確認</v>
      </c>
      <c r="F24" s="143"/>
      <c r="G24" s="144" t="str">
        <f>+'2.チェックシート'!I222</f>
        <v xml:space="preserve">(7) 自社製品のＣｉＰ情報毎に適合状況を判定していますか
</v>
      </c>
    </row>
    <row r="25" spans="2:7" ht="31.5" x14ac:dyDescent="0.25">
      <c r="B25" s="1002" t="str">
        <f>+'2.チェックシート'!B227</f>
        <v xml:space="preserve"> 5.5.4.2 供給者におけるＣｉＰの管理状況の確認</v>
      </c>
      <c r="C25" s="141">
        <f>+'2.チェックシート'!B229</f>
        <v>21</v>
      </c>
      <c r="D25" s="142" t="str">
        <f>+'2.チェックシート'!D229</f>
        <v>工程管理</v>
      </c>
      <c r="E25" s="142" t="str">
        <f>+'2.チェックシート'!E229</f>
        <v>実施確認</v>
      </c>
      <c r="F25" s="143" t="str">
        <f>+'2.チェックシート'!F229</f>
        <v>●</v>
      </c>
      <c r="G25" s="144" t="str">
        <f>+'2.チェックシート'!I229</f>
        <v xml:space="preserve">(1) 供給者に対し，ＣｉＰ管理基準を満たすために，ＣｉＰ管理の仕組みの構築と運用を要求していますか
</v>
      </c>
    </row>
    <row r="26" spans="2:7" ht="31.5" x14ac:dyDescent="0.25">
      <c r="B26" s="1003"/>
      <c r="C26" s="141">
        <f>+'2.チェックシート'!B233</f>
        <v>22</v>
      </c>
      <c r="D26" s="142" t="str">
        <f>+'2.チェックシート'!D233</f>
        <v>工程管理</v>
      </c>
      <c r="E26" s="142" t="str">
        <f>+'2.チェックシート'!E233</f>
        <v>実施確認</v>
      </c>
      <c r="F26" s="143" t="str">
        <f>+'2.チェックシート'!F233</f>
        <v>●</v>
      </c>
      <c r="G26" s="144" t="str">
        <f>+'2.チェックシート'!I233</f>
        <v xml:space="preserve">(2) 新規に供給者を選定する場合，供給者に対しＣｉＰ管理の状況を確認していますか
</v>
      </c>
    </row>
    <row r="27" spans="2:7" ht="31.5" x14ac:dyDescent="0.25">
      <c r="B27" s="1003"/>
      <c r="C27" s="141">
        <f>+'2.チェックシート'!B237</f>
        <v>23</v>
      </c>
      <c r="D27" s="142" t="str">
        <f>+'2.チェックシート'!D237</f>
        <v>工程管理</v>
      </c>
      <c r="E27" s="142" t="str">
        <f>+'2.チェックシート'!E237</f>
        <v>実施確認</v>
      </c>
      <c r="F27" s="143" t="str">
        <f>+'2.チェックシート'!F237</f>
        <v>●</v>
      </c>
      <c r="G27" s="144" t="str">
        <f>+'2.チェックシート'!I237</f>
        <v xml:space="preserve">(3) 取り引きを継続する場合，必要に応じて定期的にＣｉＰ管理の状況を再確認していますか
</v>
      </c>
    </row>
    <row r="28" spans="2:7" ht="31.5" x14ac:dyDescent="0.25">
      <c r="B28" s="1003"/>
      <c r="C28" s="141">
        <f>+'2.チェックシート'!B241</f>
        <v>24</v>
      </c>
      <c r="D28" s="142" t="str">
        <f>+'2.チェックシート'!D241</f>
        <v>工程管理</v>
      </c>
      <c r="E28" s="142" t="str">
        <f>+'2.チェックシート'!E241</f>
        <v>記録確認</v>
      </c>
      <c r="F28" s="143" t="str">
        <f>+'2.チェックシート'!F241</f>
        <v>●</v>
      </c>
      <c r="G28" s="144" t="str">
        <f>+'2.チェックシート'!I241</f>
        <v xml:space="preserve">(4) 上記 (2)，(3) について，供給者に対するＣｉＰ管理の状況の確認結果を記録していますか 
</v>
      </c>
    </row>
    <row r="29" spans="2:7" ht="31.5" x14ac:dyDescent="0.25">
      <c r="B29" s="1003"/>
      <c r="C29" s="141">
        <f>+'2.チェックシート'!B245</f>
        <v>25</v>
      </c>
      <c r="D29" s="142" t="str">
        <f>+'2.チェックシート'!D245</f>
        <v>工程管理</v>
      </c>
      <c r="E29" s="142" t="str">
        <f>+'2.チェックシート'!E245</f>
        <v>実施確認</v>
      </c>
      <c r="F29" s="143" t="str">
        <f>+'2.チェックシート'!F245</f>
        <v>●</v>
      </c>
      <c r="G29" s="144" t="str">
        <f>+'2.チェックシート'!I245</f>
        <v xml:space="preserve">(5) 上記 (2)，(3) についてＣｉＰ管理の状況の確認が未完了，または確認した内容，結果に問題がある場合の処置を定めていますか
</v>
      </c>
    </row>
    <row r="30" spans="2:7" ht="31.5" x14ac:dyDescent="0.25">
      <c r="B30" s="1003"/>
      <c r="C30" s="141">
        <f>+'2.チェックシート'!B249</f>
        <v>26</v>
      </c>
      <c r="D30" s="142" t="str">
        <f>+'2.チェックシート'!D249</f>
        <v>工程管理</v>
      </c>
      <c r="E30" s="142" t="str">
        <f>+'2.チェックシート'!E249</f>
        <v>実施確認</v>
      </c>
      <c r="F30" s="143"/>
      <c r="G30" s="144" t="str">
        <f>+'2.チェックシート'!I249</f>
        <v xml:space="preserve">(6) 供給者(一次供給者)は購買する製品の供給者(二次供給者)がＣｉＰ管理の仕組みを構築し，運用していることを確認していますか
</v>
      </c>
    </row>
    <row r="31" spans="2:7" ht="31.5" x14ac:dyDescent="0.25">
      <c r="B31" s="1003"/>
      <c r="C31" s="141">
        <f>+'2.チェックシート'!B253</f>
        <v>27</v>
      </c>
      <c r="D31" s="142" t="str">
        <f>+'2.チェックシート'!D253</f>
        <v>工程管理</v>
      </c>
      <c r="E31" s="142" t="str">
        <f>+'2.チェックシート'!E253</f>
        <v>実施確認</v>
      </c>
      <c r="F31" s="143"/>
      <c r="G31" s="144" t="str">
        <f>+'2.チェックシート'!I253</f>
        <v xml:space="preserve">(7) 新規採用時と継続採用時の評価において，供給者がＣｉＰ管理基準で定める使用禁止物質の汚染の恐れのある工程・材料の有無について把握していることを確認していますか 
</v>
      </c>
    </row>
    <row r="32" spans="2:7" ht="31.5" x14ac:dyDescent="0.25">
      <c r="B32" s="1003"/>
      <c r="C32" s="141">
        <f>+'2.チェックシート'!B257</f>
        <v>28</v>
      </c>
      <c r="D32" s="142" t="str">
        <f>+'2.チェックシート'!D257</f>
        <v>工程管理</v>
      </c>
      <c r="E32" s="142" t="str">
        <f>+'2.チェックシート'!E257</f>
        <v>実施確認</v>
      </c>
      <c r="F32" s="143"/>
      <c r="G32" s="144" t="str">
        <f>+'2.チェックシート'!I257</f>
        <v xml:space="preserve">(8) 上記 (7) の確認結果，供給者においてＣｉＰ管理基準で定める使用禁止物質の汚染の恐れがある場合，混入・汚染防止の適切な管理ができていることを確認していますか 
</v>
      </c>
    </row>
    <row r="33" spans="2:7" ht="31.5" x14ac:dyDescent="0.25">
      <c r="B33" s="1003"/>
      <c r="C33" s="141">
        <f>+'2.チェックシート'!B261</f>
        <v>29</v>
      </c>
      <c r="D33" s="142" t="str">
        <f>+'2.チェックシート'!D261</f>
        <v>工程管理</v>
      </c>
      <c r="E33" s="142" t="str">
        <f>+'2.チェックシート'!E261</f>
        <v>実施確認</v>
      </c>
      <c r="F33" s="143"/>
      <c r="G33" s="144" t="str">
        <f>+'2.チェックシート'!I261</f>
        <v xml:space="preserve">(9) 上記 (8) の結果，供給者における管理が確認できない場合，自ら「購買製品が購買に関する管理基準を満たすこと」を適切なエビデンスに基づいて確認・管理していますか 
</v>
      </c>
    </row>
    <row r="34" spans="2:7" ht="31.5" x14ac:dyDescent="0.25">
      <c r="B34" s="1004"/>
      <c r="C34" s="141">
        <f>+'2.チェックシート'!B265</f>
        <v>30</v>
      </c>
      <c r="D34" s="142" t="str">
        <f>+'2.チェックシート'!D265</f>
        <v>工程管理</v>
      </c>
      <c r="E34" s="142" t="str">
        <f>+'2.チェックシート'!E265</f>
        <v>文書化確認</v>
      </c>
      <c r="F34" s="143"/>
      <c r="G34" s="144" t="str">
        <f>+'2.チェックシート'!I265</f>
        <v xml:space="preserve">(10) 上記 (1)～(9) を実施する手順を定めた文書がありますか 
</v>
      </c>
    </row>
    <row r="35" spans="2:7" ht="31.5" x14ac:dyDescent="0.25">
      <c r="B35" s="1002" t="str">
        <f>+'2.チェックシート'!B270</f>
        <v xml:space="preserve"> 5.5.4.3 受入れ時におけるＣｉＰ管理</v>
      </c>
      <c r="C35" s="141">
        <f>+'2.チェックシート'!B272</f>
        <v>31</v>
      </c>
      <c r="D35" s="142" t="str">
        <f>+'2.チェックシート'!D272</f>
        <v>工程管理</v>
      </c>
      <c r="E35" s="142" t="str">
        <f>+'2.チェックシート'!E272</f>
        <v>実施確認</v>
      </c>
      <c r="F35" s="143" t="str">
        <f>+'2.チェックシート'!F272</f>
        <v>●</v>
      </c>
      <c r="G35" s="144" t="str">
        <f>+'2.チェックシート'!I272</f>
        <v xml:space="preserve">(1) 受入時に購買製品が購買管理基準を満たしていることを確認していますか
</v>
      </c>
    </row>
    <row r="36" spans="2:7" ht="31.5" x14ac:dyDescent="0.25">
      <c r="B36" s="1004"/>
      <c r="C36" s="141">
        <f>+'2.チェックシート'!B276</f>
        <v>32</v>
      </c>
      <c r="D36" s="142" t="str">
        <f>+'2.チェックシート'!D276</f>
        <v>工程管理</v>
      </c>
      <c r="E36" s="142" t="str">
        <f>+'2.チェックシート'!E276</f>
        <v>記録確認</v>
      </c>
      <c r="F36" s="143" t="str">
        <f>+'2.チェックシート'!F276</f>
        <v>●</v>
      </c>
      <c r="G36" s="144" t="str">
        <f>+'2.チェックシート'!I276</f>
        <v xml:space="preserve">(2) 上記 (1) の結果を記録していますか 
</v>
      </c>
    </row>
    <row r="37" spans="2:7" ht="31.5" x14ac:dyDescent="0.25">
      <c r="B37" s="1002" t="str">
        <f>+'2.チェックシート'!B281</f>
        <v xml:space="preserve"> 5.5.4.4 外部委託先におけるＣｉＰの管理状況の確認</v>
      </c>
      <c r="C37" s="141">
        <f>+'2.チェックシート'!B283</f>
        <v>33</v>
      </c>
      <c r="D37" s="142" t="str">
        <f>+'2.チェックシート'!D283</f>
        <v>工程管理</v>
      </c>
      <c r="E37" s="142" t="str">
        <f>+'2.チェックシート'!E283</f>
        <v>実施確認</v>
      </c>
      <c r="F37" s="143" t="str">
        <f>+'2.チェックシート'!F283</f>
        <v>●</v>
      </c>
      <c r="G37" s="144" t="str">
        <f>+'2.チェックシート'!I283</f>
        <v xml:space="preserve">(1) ＣｉＰ管理に関する管理項目/管理内容を外部委託先に文書等で伝達していますか
</v>
      </c>
    </row>
    <row r="38" spans="2:7" ht="31.5" x14ac:dyDescent="0.25">
      <c r="B38" s="1003"/>
      <c r="C38" s="141">
        <f>+'2.チェックシート'!B287</f>
        <v>34</v>
      </c>
      <c r="D38" s="142" t="str">
        <f>+'2.チェックシート'!D287</f>
        <v>工程管理</v>
      </c>
      <c r="E38" s="142" t="str">
        <f>+'2.チェックシート'!E287</f>
        <v>実施確認</v>
      </c>
      <c r="F38" s="143" t="str">
        <f>+'2.チェックシート'!F287</f>
        <v>●</v>
      </c>
      <c r="G38" s="144" t="str">
        <f>+'2.チェックシート'!I287</f>
        <v xml:space="preserve">(2) 上記 (1) で伝達した内容の実施状況を確認していますか
</v>
      </c>
    </row>
    <row r="39" spans="2:7" ht="31.5" x14ac:dyDescent="0.25">
      <c r="B39" s="1004"/>
      <c r="C39" s="141">
        <f>+'2.チェックシート'!B291</f>
        <v>35</v>
      </c>
      <c r="D39" s="142" t="str">
        <f>+'2.チェックシート'!D291</f>
        <v>工程管理</v>
      </c>
      <c r="E39" s="142" t="str">
        <f>+'2.チェックシート'!E291</f>
        <v>文書化確認</v>
      </c>
      <c r="F39" s="143"/>
      <c r="G39" s="144" t="str">
        <f>+'2.チェックシート'!I291</f>
        <v xml:space="preserve">(3) 上記 (1)～(2) を実施する手順を定めた文書がありますか
</v>
      </c>
    </row>
    <row r="40" spans="2:7" ht="78.75" x14ac:dyDescent="0.25">
      <c r="B40" s="1002" t="str">
        <f>+'2.チェックシート'!B297</f>
        <v xml:space="preserve"> 5.5.5.1 製造工程における管理　（変換工程の管理）</v>
      </c>
      <c r="C40" s="141">
        <f>+'2.チェックシート'!B299</f>
        <v>36</v>
      </c>
      <c r="D40" s="142" t="str">
        <f>+'2.チェックシート'!D299</f>
        <v>工程管理</v>
      </c>
      <c r="E40" s="142" t="str">
        <f>+'2.チェックシート'!E299</f>
        <v>実施確認</v>
      </c>
      <c r="F40" s="143"/>
      <c r="G40" s="144" t="str">
        <f>+'2.チェックシート'!I299</f>
        <v xml:space="preserve">(1) 化学物質/混合物を用いて製造する工程において，組成変化，濃度変化が生じる工程(変換工程)があり，かつその該当工程の管理を怠った場合に，ＣｉＰ管理基準の対象物質が管理基準を超えて残留または生成する可能性がありますか 
※上記条件に該当しない場合には (2)～(4) は「非該当」と記載して下さい 
</v>
      </c>
    </row>
    <row r="41" spans="2:7" ht="31.5" x14ac:dyDescent="0.25">
      <c r="B41" s="1003"/>
      <c r="C41" s="141">
        <f>+'2.チェックシート'!B303</f>
        <v>37</v>
      </c>
      <c r="D41" s="142" t="str">
        <f>+'2.チェックシート'!D303</f>
        <v>工程管理</v>
      </c>
      <c r="E41" s="142" t="str">
        <f>+'2.チェックシート'!E303</f>
        <v>基準の有無確認</v>
      </c>
      <c r="F41" s="143" t="str">
        <f>+'2.チェックシート'!F303</f>
        <v>●</v>
      </c>
      <c r="G41" s="144" t="str">
        <f>+'2.チェックシート'!I303</f>
        <v xml:space="preserve">(2) 上記 (1) に該当する工程に対し，製造工程におけるＣｉＰに関わる管理基準を定めていますか
</v>
      </c>
    </row>
    <row r="42" spans="2:7" ht="31.5" x14ac:dyDescent="0.25">
      <c r="B42" s="1003"/>
      <c r="C42" s="141">
        <f>+'2.チェックシート'!B307</f>
        <v>38</v>
      </c>
      <c r="D42" s="142" t="str">
        <f>+'2.チェックシート'!D307</f>
        <v>工程管理</v>
      </c>
      <c r="E42" s="142" t="str">
        <f>+'2.チェックシート'!E307</f>
        <v>記録確認</v>
      </c>
      <c r="F42" s="143" t="str">
        <f>+'2.チェックシート'!F307</f>
        <v>●</v>
      </c>
      <c r="G42" s="144" t="str">
        <f>+'2.チェックシート'!I307</f>
        <v xml:space="preserve">(3) 上記 (2) の管理の結果を記録していますか
</v>
      </c>
    </row>
    <row r="43" spans="2:7" ht="31.5" x14ac:dyDescent="0.25">
      <c r="B43" s="1004"/>
      <c r="C43" s="141">
        <f>+'2.チェックシート'!B311</f>
        <v>39</v>
      </c>
      <c r="D43" s="142" t="str">
        <f>+'2.チェックシート'!D311</f>
        <v>工程管理</v>
      </c>
      <c r="E43" s="142" t="str">
        <f>+'2.チェックシート'!E311</f>
        <v>文書化確認</v>
      </c>
      <c r="F43" s="143"/>
      <c r="G43" s="144" t="str">
        <f>+'2.チェックシート'!I311</f>
        <v xml:space="preserve">(4) 上記(2)～(3)の管理を実施する手順が文書化されていますか
</v>
      </c>
    </row>
    <row r="44" spans="2:7" ht="78.75" x14ac:dyDescent="0.25">
      <c r="B44" s="1002" t="str">
        <f>+'2.チェックシート'!B316</f>
        <v xml:space="preserve"> 5.5.5.2 誤使用及び汚染の防止　（併行生産及び使用禁止物質の誤使用・汚染の管理）</v>
      </c>
      <c r="C44" s="141">
        <f>+'2.チェックシート'!B318</f>
        <v>40</v>
      </c>
      <c r="D44" s="142" t="str">
        <f>+'2.チェックシート'!D318</f>
        <v>工程管理</v>
      </c>
      <c r="E44" s="142" t="str">
        <f>+'2.チェックシート'!E318</f>
        <v>実施確認</v>
      </c>
      <c r="F44" s="143" t="str">
        <f>+'2.チェックシート'!F318</f>
        <v>●</v>
      </c>
      <c r="G44" s="144" t="str">
        <f>+'2.チェックシート'!I318</f>
        <v xml:space="preserve">(1) ＣｉＰ管理基準で対象とした化学物質の，誤使用・汚染防止策を実施していますか 
※ＣｉＰ管理基準で定めた「使用禁止物質」の対応は (2)～(6) で確認します
</v>
      </c>
    </row>
    <row r="45" spans="2:7" ht="94.5" x14ac:dyDescent="0.25">
      <c r="B45" s="1003"/>
      <c r="C45" s="141">
        <f>+'2.チェックシート'!B322</f>
        <v>41</v>
      </c>
      <c r="D45" s="142" t="str">
        <f>+'2.チェックシート'!D322</f>
        <v>工程管理</v>
      </c>
      <c r="E45" s="142" t="str">
        <f>+'2.チェックシート'!E322</f>
        <v>実施確認</v>
      </c>
      <c r="F45" s="143"/>
      <c r="G45" s="144" t="str">
        <f>+'2.チェックシート'!I322</f>
        <v xml:space="preserve">＜使用禁止物質対応＞
(2) ＣｉＰ管理基準で定めた「使用禁止物質」の誤使用，汚染の恐れがある，または未確認の工程，材料がありますか 
※誤使用，汚染の恐れが無く，かつそれが未確認の工程，材料が無い場合には (3)～(6) は「非該当」と記載して下さい 
</v>
      </c>
    </row>
    <row r="46" spans="2:7" ht="63" x14ac:dyDescent="0.25">
      <c r="B46" s="1003"/>
      <c r="C46" s="141">
        <f>+'2.チェックシート'!B326</f>
        <v>42</v>
      </c>
      <c r="D46" s="142" t="str">
        <f>+'2.チェックシート'!D326</f>
        <v>工程管理</v>
      </c>
      <c r="E46" s="142" t="str">
        <f>+'2.チェックシート'!E326</f>
        <v>実施確認</v>
      </c>
      <c r="F46" s="143" t="str">
        <f>+'2.チェックシート'!F326</f>
        <v>●</v>
      </c>
      <c r="G46" s="144" t="str">
        <f>+'2.チェックシート'!I326</f>
        <v xml:space="preserve">＜使用禁止物質対応＞
(3) 部品・材料の受入，置き場（副資材，包装用材料含む）において，誤使用・汚染防止の適切な管理ができていますか 
</v>
      </c>
    </row>
    <row r="47" spans="2:7" ht="126" x14ac:dyDescent="0.25">
      <c r="B47" s="1003"/>
      <c r="C47" s="141">
        <f>+'2.チェックシート'!B330</f>
        <v>43</v>
      </c>
      <c r="D47" s="142" t="str">
        <f>+'2.チェックシート'!D330</f>
        <v>工程管理</v>
      </c>
      <c r="E47" s="142" t="str">
        <f>+'2.チェックシート'!E330</f>
        <v>実施確認</v>
      </c>
      <c r="F47" s="143" t="str">
        <f>+'2.チェックシート'!F330</f>
        <v>●</v>
      </c>
      <c r="G47" s="144" t="str">
        <f>+'2.チェックシート'!I330</f>
        <v xml:space="preserve">＜使用禁止物質対応＞
(4) 下記の関係する全ての製造工程において誤使用・汚染防止の適切な管理ができていますか
(a) ライン工程，（その周辺を含む）
(b) 仕掛品置き場（長期仕掛り品置場含む）
(c) 手直し工程（例：はんだ付けを補正するための通常ラインではない工程）
(d) 生産設備及び治工具（部品，材料に付着（接触）する場合）
</v>
      </c>
    </row>
    <row r="48" spans="2:7" ht="63" x14ac:dyDescent="0.25">
      <c r="B48" s="1003"/>
      <c r="C48" s="141">
        <f>+'2.チェックシート'!B334</f>
        <v>44</v>
      </c>
      <c r="D48" s="142" t="str">
        <f>+'2.チェックシート'!D334</f>
        <v>工程管理</v>
      </c>
      <c r="E48" s="142" t="str">
        <f>+'2.チェックシート'!E334</f>
        <v>実施確認</v>
      </c>
      <c r="F48" s="143" t="str">
        <f>+'2.チェックシート'!F334</f>
        <v>●</v>
      </c>
      <c r="G48" s="144" t="str">
        <f>+'2.チェックシート'!I334</f>
        <v xml:space="preserve">＜使用禁止物質対応＞
(5) 出荷用倉庫における製品置き場においても，誤使用・汚染防止の適切な管理ができていますか 
</v>
      </c>
    </row>
    <row r="49" spans="2:7" ht="54" customHeight="1" x14ac:dyDescent="0.25">
      <c r="B49" s="1004"/>
      <c r="C49" s="141">
        <f>+'2.チェックシート'!B338</f>
        <v>45</v>
      </c>
      <c r="D49" s="142" t="str">
        <f>+'2.チェックシート'!D338</f>
        <v>工程管理</v>
      </c>
      <c r="E49" s="142" t="str">
        <f>+'2.チェックシート'!E338</f>
        <v>文書化確認</v>
      </c>
      <c r="F49" s="143"/>
      <c r="G49" s="144" t="str">
        <f>+'2.チェックシート'!I338</f>
        <v xml:space="preserve">＜使用禁止物質対応＞
(6) 上記 (3)～(5) の管理を実施する手順が文書化されていますか </v>
      </c>
    </row>
    <row r="50" spans="2:7" ht="63" x14ac:dyDescent="0.25">
      <c r="B50" s="140" t="str">
        <f>+'2.チェックシート'!B343</f>
        <v xml:space="preserve"> 5.5.5.3 識別及びトレーサビリティ</v>
      </c>
      <c r="C50" s="141">
        <f>+'2.チェックシート'!B345</f>
        <v>46</v>
      </c>
      <c r="D50" s="142" t="str">
        <f>+'2.チェックシート'!D345</f>
        <v>共通管理</v>
      </c>
      <c r="E50" s="142" t="str">
        <f>+'2.チェックシート'!E345</f>
        <v>実施確認・記録確認</v>
      </c>
      <c r="F50" s="143" t="str">
        <f>+'2.チェックシート'!F345</f>
        <v>●</v>
      </c>
      <c r="G50" s="144" t="str">
        <f>+'2.チェックシート'!I345</f>
        <v xml:space="preserve">引渡しされた製品から構成部材・原材料の受入れロット，製造時期・製造工程，外部委託先に関するＣｉＰ情報を速やかに把握，利用，開示及び伝達できるようになっていますか
(a) 管理の方法が定められている
(b) 記録を作成している
</v>
      </c>
    </row>
    <row r="51" spans="2:7" ht="31.5" x14ac:dyDescent="0.25">
      <c r="B51" s="1002" t="str">
        <f>+'2.チェックシート'!B350</f>
        <v xml:space="preserve"> 5.5.6 変更の管理</v>
      </c>
      <c r="C51" s="141">
        <f>+'2.チェックシート'!B352</f>
        <v>47</v>
      </c>
      <c r="D51" s="142" t="str">
        <f>+'2.チェックシート'!D352</f>
        <v>共通管理</v>
      </c>
      <c r="E51" s="142" t="str">
        <f>+'2.チェックシート'!E352</f>
        <v>実施確認</v>
      </c>
      <c r="F51" s="143" t="str">
        <f>+'2.チェックシート'!F352</f>
        <v>●</v>
      </c>
      <c r="G51" s="144" t="str">
        <f>+'2.チェックシート'!I352</f>
        <v xml:space="preserve">(1) 変更管理の対象となる事項を明確にしていますか
</v>
      </c>
    </row>
    <row r="52" spans="2:7" ht="31.5" x14ac:dyDescent="0.25">
      <c r="B52" s="1003"/>
      <c r="C52" s="141">
        <f>+'2.チェックシート'!B356</f>
        <v>48</v>
      </c>
      <c r="D52" s="142" t="str">
        <f>+'2.チェックシート'!D356</f>
        <v>共通管理</v>
      </c>
      <c r="E52" s="142" t="str">
        <f>+'2.チェックシート'!E356</f>
        <v>実施確認</v>
      </c>
      <c r="F52" s="143" t="str">
        <f>+'2.チェックシート'!F356</f>
        <v>●</v>
      </c>
      <c r="G52" s="144" t="str">
        <f>+'2.チェックシート'!I356</f>
        <v xml:space="preserve">(2) 上記 (1) の変更管理の対象が発生した場合，変更前に，要否を確認の上，必要なＣｉＰ情報を入手する部署(人)・時期・手段が明確になっていますか
</v>
      </c>
    </row>
    <row r="53" spans="2:7" ht="31.5" x14ac:dyDescent="0.25">
      <c r="B53" s="1003"/>
      <c r="C53" s="141">
        <f>+'2.チェックシート'!B360</f>
        <v>49</v>
      </c>
      <c r="D53" s="142" t="str">
        <f>+'2.チェックシート'!D360</f>
        <v>共通管理</v>
      </c>
      <c r="E53" s="142" t="str">
        <f>+'2.チェックシート'!E360</f>
        <v>実施確認</v>
      </c>
      <c r="F53" s="143" t="str">
        <f>+'2.チェックシート'!F360</f>
        <v>●</v>
      </c>
      <c r="G53" s="144" t="str">
        <f>+'2.チェックシート'!I360</f>
        <v xml:space="preserve">(3) 上記 (1) の変更管理の対象が，顧客または，顧客に出荷する製品に影響がある場合，変更前に顧客へ報告する部署(人)・時期・手段が明確になっていますか
</v>
      </c>
    </row>
    <row r="54" spans="2:7" ht="31.5" x14ac:dyDescent="0.25">
      <c r="B54" s="1004"/>
      <c r="C54" s="141">
        <f>+'2.チェックシート'!B364</f>
        <v>50</v>
      </c>
      <c r="D54" s="142" t="str">
        <f>+'2.チェックシート'!D364</f>
        <v>共通管理</v>
      </c>
      <c r="E54" s="142" t="str">
        <f>+'2.チェックシート'!E364</f>
        <v>記録確認</v>
      </c>
      <c r="F54" s="143" t="str">
        <f>+'2.チェックシート'!F364</f>
        <v>●</v>
      </c>
      <c r="G54" s="144" t="str">
        <f>+'2.チェックシート'!I364</f>
        <v xml:space="preserve">(4) 入手したＣｉＰ情報について，適合状況を判定し，その結果を記録していますか
</v>
      </c>
    </row>
    <row r="55" spans="2:7" ht="31.5" x14ac:dyDescent="0.25">
      <c r="B55" s="140" t="str">
        <f>+'2.チェックシート'!B369</f>
        <v xml:space="preserve"> 5.5.7 製品の引渡し</v>
      </c>
      <c r="C55" s="141">
        <f>+'2.チェックシート'!B371</f>
        <v>51</v>
      </c>
      <c r="D55" s="142" t="str">
        <f>+'2.チェックシート'!D371</f>
        <v>工程管理</v>
      </c>
      <c r="E55" s="142" t="str">
        <f>+'2.チェックシート'!E371</f>
        <v>実施確認・記録確認</v>
      </c>
      <c r="F55" s="143" t="str">
        <f>+'2.チェックシート'!F371</f>
        <v>●</v>
      </c>
      <c r="G55" s="144" t="str">
        <f>+'2.チェックシート'!I371</f>
        <v xml:space="preserve">引渡し段階で「ＣｉＰ管理基準」を満足していることを確認し，記録していますか
</v>
      </c>
    </row>
    <row r="56" spans="2:7" ht="31.5" x14ac:dyDescent="0.25">
      <c r="B56" s="1002" t="str">
        <f>+'2.チェックシート'!B376</f>
        <v xml:space="preserve"> 5.5.8 不適合品発生時における対応</v>
      </c>
      <c r="C56" s="141">
        <f>+'2.チェックシート'!B378</f>
        <v>52</v>
      </c>
      <c r="D56" s="142" t="str">
        <f>+'2.チェックシート'!D378</f>
        <v>共通管理</v>
      </c>
      <c r="E56" s="142" t="str">
        <f>+'2.チェックシート'!E378</f>
        <v>実施確認</v>
      </c>
      <c r="F56" s="143" t="str">
        <f>+'2.チェックシート'!F378</f>
        <v>●</v>
      </c>
      <c r="G56" s="144" t="str">
        <f>+'2.チェックシート'!I378</f>
        <v xml:space="preserve">(1) ＣｉＰの不適合品（以下，不適合品という）が発生した際に，組織内部，供給者または外部委託先，顧客への連絡手順を定め実施していますか
</v>
      </c>
    </row>
    <row r="57" spans="2:7" ht="31.5" x14ac:dyDescent="0.25">
      <c r="B57" s="1003"/>
      <c r="C57" s="141">
        <f>+'2.チェックシート'!B382</f>
        <v>53</v>
      </c>
      <c r="D57" s="142" t="str">
        <f>+'2.チェックシート'!D382</f>
        <v>共通管理</v>
      </c>
      <c r="E57" s="142" t="str">
        <f>+'2.チェックシート'!E382</f>
        <v>実施確認</v>
      </c>
      <c r="F57" s="143" t="str">
        <f>+'2.チェックシート'!F382</f>
        <v>●</v>
      </c>
      <c r="G57" s="144" t="str">
        <f>+'2.チェックシート'!I382</f>
        <v xml:space="preserve">(2) 不適合品発生時に応急措置として波及範囲を特定し拡散を防止し識別管理するための手順を定め実施していますか
</v>
      </c>
    </row>
    <row r="58" spans="2:7" ht="31.5" x14ac:dyDescent="0.25">
      <c r="B58" s="1003"/>
      <c r="C58" s="141">
        <f>+'2.チェックシート'!B386</f>
        <v>54</v>
      </c>
      <c r="D58" s="142" t="str">
        <f>+'2.チェックシート'!D386</f>
        <v>共通管理</v>
      </c>
      <c r="E58" s="142" t="str">
        <f>+'2.チェックシート'!E386</f>
        <v>実施確認</v>
      </c>
      <c r="F58" s="143" t="str">
        <f>+'2.チェックシート'!F386</f>
        <v>●</v>
      </c>
      <c r="G58" s="144" t="str">
        <f>+'2.チェックシート'!I386</f>
        <v xml:space="preserve">(3) 原因究明とその恒久対策，予防措置をとるための手順を定め実施していますか
</v>
      </c>
    </row>
    <row r="59" spans="2:7" ht="31.5" x14ac:dyDescent="0.25">
      <c r="B59" s="1004"/>
      <c r="C59" s="141">
        <f>+'2.チェックシート'!B390</f>
        <v>55</v>
      </c>
      <c r="D59" s="142" t="str">
        <f>+'2.チェックシート'!D390</f>
        <v>共通管理</v>
      </c>
      <c r="E59" s="142" t="str">
        <f>+'2.チェックシート'!E390</f>
        <v>実施確認</v>
      </c>
      <c r="F59" s="143" t="str">
        <f>+'2.チェックシート'!F390</f>
        <v>●</v>
      </c>
      <c r="G59" s="144" t="str">
        <f>+'2.チェックシート'!I390</f>
        <v xml:space="preserve">(4) 再発防止策の水平展開をするための手順を定め実施していますか
</v>
      </c>
    </row>
    <row r="60" spans="2:7" ht="31.5" x14ac:dyDescent="0.25">
      <c r="B60" s="1002" t="str">
        <f>+'2.チェックシート'!B395</f>
        <v xml:space="preserve"> 5.6 パフォーマンス評価及び改善</v>
      </c>
      <c r="C60" s="141">
        <f>+'2.チェックシート'!B397</f>
        <v>56</v>
      </c>
      <c r="D60" s="142" t="str">
        <f>+'2.チェックシート'!D397</f>
        <v>共通管理</v>
      </c>
      <c r="E60" s="142" t="str">
        <f>+'2.チェックシート'!E397</f>
        <v>実施確認</v>
      </c>
      <c r="F60" s="143" t="str">
        <f>+'2.チェックシート'!F397</f>
        <v>●</v>
      </c>
      <c r="G60" s="144" t="str">
        <f>+'2.チェックシート'!I397</f>
        <v xml:space="preserve">(1) ＣｉＰの管理状況をあらかじめ定めた間隔で，評価をしていますか 
</v>
      </c>
    </row>
    <row r="61" spans="2:7" ht="31.5" x14ac:dyDescent="0.25">
      <c r="B61" s="1003"/>
      <c r="C61" s="141">
        <f>+'2.チェックシート'!B401</f>
        <v>57</v>
      </c>
      <c r="D61" s="142" t="str">
        <f>+'2.チェックシート'!D401</f>
        <v>共通管理</v>
      </c>
      <c r="E61" s="142" t="str">
        <f>+'2.チェックシート'!E401</f>
        <v>実施確認</v>
      </c>
      <c r="F61" s="143" t="str">
        <f>+'2.チェックシート'!F401</f>
        <v>●</v>
      </c>
      <c r="G61" s="144" t="str">
        <f>+'2.チェックシート'!I401</f>
        <v xml:space="preserve">(2) (1) の評価の結果，是正が必要な場合には，是正処置を実施していますか。
</v>
      </c>
    </row>
    <row r="62" spans="2:7" ht="25.15" customHeight="1" x14ac:dyDescent="0.25">
      <c r="B62" s="1004"/>
      <c r="C62" s="141">
        <f>+'2.チェックシート'!B405</f>
        <v>58</v>
      </c>
      <c r="D62" s="142" t="str">
        <f>+'2.チェックシート'!D405</f>
        <v>共通管理</v>
      </c>
      <c r="E62" s="142" t="str">
        <f>+'2.チェックシート'!E405</f>
        <v>実施確認</v>
      </c>
      <c r="F62" s="143" t="str">
        <f>+'2.チェックシート'!F405</f>
        <v>●</v>
      </c>
      <c r="G62" s="144" t="str">
        <f>+'2.チェックシート'!I405</f>
        <v>(3) 評価の結果及び是正処置の結果等の取組みについてトップマネジメントが適切性，有効性についてのレビューを行っていますか</v>
      </c>
    </row>
    <row r="63" spans="2:7" ht="31.5" x14ac:dyDescent="0.25">
      <c r="B63" s="1004"/>
      <c r="C63" s="141">
        <f>+'2.チェックシート'!B409</f>
        <v>59</v>
      </c>
      <c r="D63" s="142" t="str">
        <f>+'2.チェックシート'!D409</f>
        <v>共通管理</v>
      </c>
      <c r="E63" s="142" t="str">
        <f>+'2.チェックシート'!E409</f>
        <v>文書化確認</v>
      </c>
      <c r="F63" s="143"/>
      <c r="G63" s="144" t="str">
        <f>+'2.チェックシート'!I409</f>
        <v xml:space="preserve">(4) 上記 (1)～(3) を実施する手順を定めた文書がありますか
</v>
      </c>
    </row>
  </sheetData>
  <sheetProtection password="A5F5" sheet="1" objects="1" scenarios="1" autoFilter="0"/>
  <autoFilter ref="D4:F63"/>
  <mergeCells count="13">
    <mergeCell ref="B56:B59"/>
    <mergeCell ref="B60:B63"/>
    <mergeCell ref="B8:B10"/>
    <mergeCell ref="B12:B13"/>
    <mergeCell ref="B14:B15"/>
    <mergeCell ref="B18:B24"/>
    <mergeCell ref="B25:B34"/>
    <mergeCell ref="B35:B36"/>
    <mergeCell ref="B2:G2"/>
    <mergeCell ref="B37:B39"/>
    <mergeCell ref="B40:B43"/>
    <mergeCell ref="B44:B49"/>
    <mergeCell ref="B51:B54"/>
  </mergeCells>
  <phoneticPr fontId="1"/>
  <printOptions horizontalCentered="1"/>
  <pageMargins left="0.23622047244094491" right="0.23622047244094491" top="0.74803149606299213" bottom="0.74803149606299213" header="0.31496062992125984" footer="0.31496062992125984"/>
  <pageSetup paperSize="8" scale="44" orientation="portrait" r:id="rId1"/>
  <headerFooter>
    <oddHeader>&amp;R&amp;16製品含有化学物質管理ガイドライン第4.0版・附属書：　チェックシート一式第4.01版</oddHeader>
    <oddFooter>&amp;C&amp;12設問内容一覧&amp;R［&amp;P／&amp;N］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１.表紙</vt:lpstr>
      <vt:lpstr>2.チェックシート</vt:lpstr>
      <vt:lpstr>3.チェックシートの使い方と利用ルール </vt:lpstr>
      <vt:lpstr>4.設問内容一覧</vt:lpstr>
      <vt:lpstr>Sheet1</vt:lpstr>
      <vt:lpstr>Sheet2</vt:lpstr>
      <vt:lpstr>Sheet3</vt:lpstr>
      <vt:lpstr>'１.表紙'!Print_Area</vt:lpstr>
      <vt:lpstr>'2.チェックシート'!Print_Area</vt:lpstr>
      <vt:lpstr>'4.設問内容一覧'!Print_Area</vt:lpstr>
      <vt:lpstr>'2.チェックシート'!Print_Titles</vt:lpstr>
      <vt:lpstr>'4.設問内容一覧'!Print_Titles</vt:lpstr>
      <vt:lpstr>'2.チェックシート'!簡易印刷</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CiP管理ガイド第4版付属書CL一式</dc:title>
  <dc:creator>CIP管理ガイドライン協働検討会</dc:creator>
  <cp:keywords>チェックリスト一式</cp:keywords>
  <cp:lastModifiedBy>Hirose Kazuhiro</cp:lastModifiedBy>
  <cp:lastPrinted>2018-05-30T06:02:31Z</cp:lastPrinted>
  <dcterms:created xsi:type="dcterms:W3CDTF">2017-05-15T04:14:50Z</dcterms:created>
  <dcterms:modified xsi:type="dcterms:W3CDTF">2018-11-21T04:04:33Z</dcterms:modified>
</cp:coreProperties>
</file>